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orlis12\newcity$\Corporate Services\Financial Services\Financial Planning\FSU Documents\2018 Budget\Operating\Templates\Adopted Accessible\ARAC\"/>
    </mc:Choice>
  </mc:AlternateContent>
  <bookViews>
    <workbookView xWindow="0" yWindow="60" windowWidth="15480" windowHeight="9432" tabRatio="587"/>
  </bookViews>
  <sheets>
    <sheet name="Operating Resource Requirement" sheetId="27" r:id="rId1"/>
    <sheet name="Analysis" sheetId="2" r:id="rId2"/>
    <sheet name="Explanatory Notes" sheetId="29" r:id="rId3"/>
  </sheets>
  <definedNames>
    <definedName name="Expenditures_by_program" localSheetId="1">Analysis!$A$8</definedName>
    <definedName name="Expenditures_by_Program">'Operating Resource Requirement'!$A$8</definedName>
    <definedName name="Expenditures_by_type" localSheetId="1">Analysis!$A$21</definedName>
    <definedName name="Expenditures_by_Type">'Operating Resource Requirement'!$A$14</definedName>
    <definedName name="Full_Time_Equivalents" localSheetId="0">'Operating Resource Requirement'!$A$36</definedName>
    <definedName name="Percent_of_2017_FTE_s" localSheetId="1">Analysis!$A$47</definedName>
    <definedName name="_xlnm.Print_Area" localSheetId="1">Analysis!$A$1:$L$48</definedName>
    <definedName name="_xlnm.Print_Area" localSheetId="2">'Explanatory Notes'!$A$1:$E$90</definedName>
    <definedName name="_xlnm.Print_Area" localSheetId="0">'Operating Resource Requirement'!$A$1:$F$36</definedName>
    <definedName name="_xlnm.Print_Titles" localSheetId="1">Analysis!$2:$7</definedName>
    <definedName name="_xlnm.Print_Titles" localSheetId="2">'Explanatory Notes'!$2:$5</definedName>
    <definedName name="_xlnm.Print_Titles" localSheetId="0">'Operating Resource Requirement'!$2:$7</definedName>
    <definedName name="Revenues_by_type" localSheetId="1">Analysis!$A$34</definedName>
    <definedName name="Revenues_By_Type">'Operating Resource Requirement'!$A$26</definedName>
    <definedName name="title" localSheetId="1">Analysis!$A$7</definedName>
    <definedName name="Title">'Operating Resource Requirement'!$A$7</definedName>
    <definedName name="TitleRegion1.A7.D17.1">'Explanatory Notes'!$A$7</definedName>
    <definedName name="TitleRegion2.A19.D32.1" localSheetId="2">'Explanatory Notes'!$A$19</definedName>
    <definedName name="TitleRegion3.A34.E90.1">'Explanatory Notes'!$A$34</definedName>
  </definedNames>
  <calcPr calcId="162913"/>
</workbook>
</file>

<file path=xl/calcChain.xml><?xml version="1.0" encoding="utf-8"?>
<calcChain xmlns="http://schemas.openxmlformats.org/spreadsheetml/2006/main">
  <c r="B24" i="2" l="1"/>
  <c r="B30" i="2" l="1"/>
  <c r="C16" i="2" l="1"/>
  <c r="C22" i="2"/>
  <c r="E17" i="2" l="1"/>
  <c r="M22" i="2" l="1"/>
  <c r="J30" i="2"/>
  <c r="I30" i="2"/>
  <c r="H30" i="2"/>
  <c r="G30" i="2"/>
  <c r="F30" i="2"/>
  <c r="E30" i="2"/>
  <c r="D30" i="2"/>
  <c r="C30" i="2"/>
  <c r="M17" i="2" l="1"/>
  <c r="M30" i="2" l="1"/>
  <c r="D17" i="2"/>
  <c r="D74" i="29"/>
  <c r="D73" i="29"/>
  <c r="D72" i="29"/>
  <c r="D64" i="29"/>
  <c r="D63" i="29"/>
  <c r="D52" i="29"/>
  <c r="D51" i="29"/>
  <c r="D22" i="29"/>
  <c r="D23" i="29"/>
  <c r="D24" i="29"/>
  <c r="D25" i="29"/>
  <c r="D26" i="29"/>
  <c r="D27" i="29"/>
  <c r="D28" i="29"/>
  <c r="C17" i="29"/>
  <c r="B17" i="29"/>
  <c r="D50" i="29"/>
  <c r="D53" i="29"/>
  <c r="K12" i="2"/>
  <c r="L12" i="2" s="1"/>
  <c r="K11" i="2"/>
  <c r="D29" i="29"/>
  <c r="D30" i="29"/>
  <c r="D31" i="29"/>
  <c r="L11" i="2" l="1"/>
  <c r="D71" i="29" l="1"/>
  <c r="D8" i="29" l="1"/>
  <c r="G17" i="2" l="1"/>
  <c r="E85" i="29"/>
  <c r="I85" i="29" s="1"/>
  <c r="F17" i="2"/>
  <c r="H17" i="2"/>
  <c r="J17" i="2"/>
  <c r="B47" i="29" l="1"/>
  <c r="D21" i="29"/>
  <c r="K15" i="2" l="1"/>
  <c r="L15" i="2" s="1"/>
  <c r="H42" i="2" l="1"/>
  <c r="I42" i="2"/>
  <c r="I19" i="2" s="1"/>
  <c r="J42" i="2"/>
  <c r="J19" i="2" s="1"/>
  <c r="F42" i="2"/>
  <c r="F19" i="2" s="1"/>
  <c r="E42" i="2"/>
  <c r="E19" i="2" s="1"/>
  <c r="E20" i="2" s="1"/>
  <c r="D42" i="2"/>
  <c r="D19" i="2" s="1"/>
  <c r="B42" i="2"/>
  <c r="B19" i="2" s="1"/>
  <c r="I26" i="2"/>
  <c r="I29" i="2" s="1"/>
  <c r="I17" i="2"/>
  <c r="G42" i="2"/>
  <c r="H29" i="2"/>
  <c r="D83" i="29"/>
  <c r="D20" i="29"/>
  <c r="D60" i="29"/>
  <c r="D61" i="29"/>
  <c r="D66" i="29"/>
  <c r="D62" i="29"/>
  <c r="C32" i="29"/>
  <c r="G32" i="29" s="1"/>
  <c r="B32" i="29"/>
  <c r="E32" i="29"/>
  <c r="I32" i="29" s="1"/>
  <c r="H47" i="2"/>
  <c r="C42" i="2"/>
  <c r="C19" i="2" s="1"/>
  <c r="E69" i="29"/>
  <c r="I69" i="29" s="1"/>
  <c r="C69" i="29"/>
  <c r="G69" i="29" s="1"/>
  <c r="B69" i="29"/>
  <c r="D68" i="29"/>
  <c r="D75" i="29"/>
  <c r="E55" i="29"/>
  <c r="I55" i="29" s="1"/>
  <c r="E47" i="29"/>
  <c r="I47" i="29" s="1"/>
  <c r="K10" i="2"/>
  <c r="L10" i="2" s="1"/>
  <c r="D87" i="29"/>
  <c r="D82" i="29"/>
  <c r="D84" i="29"/>
  <c r="D81" i="29"/>
  <c r="C85" i="29"/>
  <c r="B85" i="29"/>
  <c r="D65" i="29"/>
  <c r="D67" i="29"/>
  <c r="G29" i="2"/>
  <c r="E29" i="2"/>
  <c r="E51" i="2" s="1"/>
  <c r="B55" i="29"/>
  <c r="C55" i="29"/>
  <c r="G55" i="29" s="1"/>
  <c r="D54" i="29"/>
  <c r="J29" i="2"/>
  <c r="F29" i="2"/>
  <c r="F51" i="2" s="1"/>
  <c r="D29" i="2"/>
  <c r="D31" i="2" s="1"/>
  <c r="B29" i="2"/>
  <c r="B31" i="2" s="1"/>
  <c r="B44" i="2" s="1"/>
  <c r="C29" i="2"/>
  <c r="M29" i="2"/>
  <c r="K46" i="2"/>
  <c r="L46" i="2" s="1"/>
  <c r="K41" i="2"/>
  <c r="L41" i="2" s="1"/>
  <c r="K40" i="2"/>
  <c r="L40" i="2" s="1"/>
  <c r="K39" i="2"/>
  <c r="L39" i="2" s="1"/>
  <c r="K38" i="2"/>
  <c r="L38" i="2" s="1"/>
  <c r="K37" i="2"/>
  <c r="L37" i="2" s="1"/>
  <c r="K36" i="2"/>
  <c r="L36" i="2" s="1"/>
  <c r="K35" i="2"/>
  <c r="L35" i="2" s="1"/>
  <c r="K30" i="2"/>
  <c r="L30" i="2" s="1"/>
  <c r="K28" i="2"/>
  <c r="K27" i="2"/>
  <c r="K25" i="2"/>
  <c r="L25" i="2" s="1"/>
  <c r="K24" i="2"/>
  <c r="K23" i="2"/>
  <c r="L23" i="2" s="1"/>
  <c r="K22" i="2"/>
  <c r="K18" i="2"/>
  <c r="L18" i="2" s="1"/>
  <c r="K16" i="2"/>
  <c r="K14" i="2"/>
  <c r="K13" i="2"/>
  <c r="L13" i="2" s="1"/>
  <c r="K9" i="2"/>
  <c r="L9" i="2" s="1"/>
  <c r="D36" i="29"/>
  <c r="C47" i="29"/>
  <c r="D49" i="29"/>
  <c r="D76" i="29"/>
  <c r="B77" i="29"/>
  <c r="C77" i="29"/>
  <c r="E77" i="29"/>
  <c r="I77" i="29" s="1"/>
  <c r="D88" i="29"/>
  <c r="B89" i="29"/>
  <c r="C89" i="29"/>
  <c r="G89" i="29" s="1"/>
  <c r="E89" i="29"/>
  <c r="B17" i="2"/>
  <c r="C17" i="2"/>
  <c r="M42" i="2"/>
  <c r="D47" i="2"/>
  <c r="E47" i="2"/>
  <c r="F47" i="2"/>
  <c r="G47" i="2"/>
  <c r="I47" i="2"/>
  <c r="J47" i="2"/>
  <c r="G17" i="29"/>
  <c r="D59" i="29"/>
  <c r="H19" i="2"/>
  <c r="H20" i="2" s="1"/>
  <c r="G77" i="29" l="1"/>
  <c r="G47" i="29"/>
  <c r="K26" i="2"/>
  <c r="D51" i="2"/>
  <c r="D17" i="29"/>
  <c r="K47" i="2"/>
  <c r="H31" i="2"/>
  <c r="H44" i="2" s="1"/>
  <c r="H51" i="2"/>
  <c r="G31" i="2"/>
  <c r="F69" i="29" s="1"/>
  <c r="G51" i="2"/>
  <c r="F31" i="2"/>
  <c r="F44" i="2" s="1"/>
  <c r="E31" i="2"/>
  <c r="F47" i="29" s="1"/>
  <c r="F32" i="29"/>
  <c r="C31" i="2"/>
  <c r="G32" i="2" s="1"/>
  <c r="C51" i="2"/>
  <c r="J31" i="2"/>
  <c r="J44" i="2" s="1"/>
  <c r="J51" i="2"/>
  <c r="C90" i="29"/>
  <c r="G90" i="29" s="1"/>
  <c r="G85" i="29"/>
  <c r="B90" i="29"/>
  <c r="I89" i="29"/>
  <c r="E90" i="29"/>
  <c r="I90" i="29" s="1"/>
  <c r="D55" i="29"/>
  <c r="M51" i="2"/>
  <c r="I31" i="2"/>
  <c r="I44" i="2" s="1"/>
  <c r="I51" i="2"/>
  <c r="B20" i="2"/>
  <c r="B52" i="2" s="1"/>
  <c r="D69" i="29"/>
  <c r="D89" i="29"/>
  <c r="L14" i="2"/>
  <c r="L28" i="2"/>
  <c r="L27" i="2"/>
  <c r="B51" i="2"/>
  <c r="L24" i="2"/>
  <c r="L16" i="2"/>
  <c r="K17" i="2"/>
  <c r="L17" i="2" s="1"/>
  <c r="D20" i="2"/>
  <c r="D44" i="2"/>
  <c r="K42" i="2"/>
  <c r="L42" i="2" s="1"/>
  <c r="L22" i="2"/>
  <c r="D77" i="29"/>
  <c r="H77" i="29" s="1"/>
  <c r="D32" i="29"/>
  <c r="D47" i="29"/>
  <c r="D85" i="29"/>
  <c r="J20" i="2"/>
  <c r="I20" i="2"/>
  <c r="F20" i="2"/>
  <c r="M20" i="2"/>
  <c r="M31" i="2"/>
  <c r="M44" i="2" s="1"/>
  <c r="G44" i="2"/>
  <c r="G19" i="2"/>
  <c r="G20" i="2" s="1"/>
  <c r="H43" i="2"/>
  <c r="D43" i="2"/>
  <c r="G43" i="2"/>
  <c r="I43" i="2"/>
  <c r="F43" i="2"/>
  <c r="E43" i="2"/>
  <c r="J43" i="2"/>
  <c r="H52" i="2" l="1"/>
  <c r="L26" i="2"/>
  <c r="K29" i="2"/>
  <c r="K31" i="2" s="1"/>
  <c r="K44" i="2" s="1"/>
  <c r="F52" i="2"/>
  <c r="F89" i="29"/>
  <c r="E44" i="2"/>
  <c r="J32" i="2"/>
  <c r="H55" i="29"/>
  <c r="F55" i="29"/>
  <c r="G52" i="2"/>
  <c r="F85" i="29"/>
  <c r="F77" i="29"/>
  <c r="H69" i="29"/>
  <c r="F90" i="29"/>
  <c r="D52" i="2"/>
  <c r="E32" i="2"/>
  <c r="D32" i="2"/>
  <c r="H32" i="29"/>
  <c r="F17" i="29"/>
  <c r="C44" i="2"/>
  <c r="D90" i="29"/>
  <c r="H32" i="2"/>
  <c r="F32" i="2"/>
  <c r="J52" i="2"/>
  <c r="H89" i="29"/>
  <c r="I52" i="2"/>
  <c r="H85" i="29"/>
  <c r="M52" i="2"/>
  <c r="I32" i="2"/>
  <c r="K43" i="2"/>
  <c r="K19" i="2"/>
  <c r="C20" i="2"/>
  <c r="E52" i="2" l="1"/>
  <c r="K51" i="2"/>
  <c r="L29" i="2"/>
  <c r="L51" i="2" s="1"/>
  <c r="H90" i="29"/>
  <c r="E45" i="2"/>
  <c r="H47" i="29"/>
  <c r="J45" i="2"/>
  <c r="H45" i="2"/>
  <c r="F45" i="2"/>
  <c r="H17" i="29"/>
  <c r="C52" i="2"/>
  <c r="I45" i="2"/>
  <c r="D45" i="2"/>
  <c r="G45" i="2"/>
  <c r="L44" i="2"/>
  <c r="L31" i="2"/>
  <c r="K45" i="2"/>
  <c r="K32" i="2"/>
  <c r="K20" i="2"/>
  <c r="K52" i="2" s="1"/>
  <c r="L19" i="2"/>
  <c r="L20" i="2" l="1"/>
  <c r="L52" i="2" s="1"/>
</calcChain>
</file>

<file path=xl/comments1.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comments2.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comments3.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sharedStrings.xml><?xml version="1.0" encoding="utf-8"?>
<sst xmlns="http://schemas.openxmlformats.org/spreadsheetml/2006/main" count="170" uniqueCount="98">
  <si>
    <t xml:space="preserve">City of Ottawa </t>
  </si>
  <si>
    <t>In Thousands ($000)</t>
  </si>
  <si>
    <t>Maintain Services</t>
  </si>
  <si>
    <t>Provincial Legislated</t>
  </si>
  <si>
    <t>Growth</t>
  </si>
  <si>
    <t>Total Revenue</t>
  </si>
  <si>
    <t>Gross Expenditure</t>
  </si>
  <si>
    <t>Recoveries &amp; Allocations</t>
  </si>
  <si>
    <t>Net Expenditure</t>
  </si>
  <si>
    <t>Net Requirement</t>
  </si>
  <si>
    <t>Net</t>
  </si>
  <si>
    <t>Overtime</t>
  </si>
  <si>
    <t xml:space="preserve">Federal </t>
  </si>
  <si>
    <t xml:space="preserve">Provincial </t>
  </si>
  <si>
    <t xml:space="preserve">Municipal </t>
  </si>
  <si>
    <t>Own Funds</t>
  </si>
  <si>
    <t>Fees and Services</t>
  </si>
  <si>
    <t>Fines</t>
  </si>
  <si>
    <t>Other</t>
  </si>
  <si>
    <t>Material &amp; Services</t>
  </si>
  <si>
    <t>Transfers/Grants/Financial Charges</t>
  </si>
  <si>
    <t>Fleet Costs</t>
  </si>
  <si>
    <t>Program Facility Costs</t>
  </si>
  <si>
    <t>Other Internal Costs</t>
  </si>
  <si>
    <t>Gross Expenditures</t>
  </si>
  <si>
    <t>Expenditures by Program</t>
  </si>
  <si>
    <t>Revenues By Type</t>
  </si>
  <si>
    <t>Expenditures by Type</t>
  </si>
  <si>
    <t>Full Time Equivalents</t>
  </si>
  <si>
    <t>Salaries, Wages &amp; Benefits</t>
  </si>
  <si>
    <t>Gross</t>
  </si>
  <si>
    <t>Checks</t>
  </si>
  <si>
    <t>Full Time Equivalents (FTE's)</t>
  </si>
  <si>
    <t>Surplus / (Deficit)</t>
  </si>
  <si>
    <t>Exp</t>
  </si>
  <si>
    <t>Rev</t>
  </si>
  <si>
    <t>Total Surplus / (Deficit)</t>
  </si>
  <si>
    <t>Increase / (Decrease)</t>
  </si>
  <si>
    <t>FTE's</t>
  </si>
  <si>
    <t>Total Adjustments to Base Budget</t>
  </si>
  <si>
    <t>Total Maintain Services</t>
  </si>
  <si>
    <t>Total Provincial Legislated</t>
  </si>
  <si>
    <t>Total Growth</t>
  </si>
  <si>
    <t>Total Budget Changes</t>
  </si>
  <si>
    <t>Revenue</t>
  </si>
  <si>
    <t>Council Priorities</t>
  </si>
  <si>
    <t>Total Council Priorities</t>
  </si>
  <si>
    <t>User Fees &amp; Revenues</t>
  </si>
  <si>
    <t>Total User Fees &amp; Revenues</t>
  </si>
  <si>
    <t>Branch Name</t>
  </si>
  <si>
    <t>Expense
Surplus/(Deficit)</t>
  </si>
  <si>
    <t>Revenue
Surplus/(Deficit)</t>
  </si>
  <si>
    <t>Net
Surplus/(Deficit)</t>
  </si>
  <si>
    <t>FTE Impact
Increase/(Decrease)</t>
  </si>
  <si>
    <t xml:space="preserve">
Expense
Increase/(Decrease)</t>
  </si>
  <si>
    <t xml:space="preserve">
Revenue
Increase/(Decrease)</t>
  </si>
  <si>
    <t>Actual</t>
  </si>
  <si>
    <t>Development Review Process Rural - Operating Resource Requirement</t>
  </si>
  <si>
    <t>Development Review Process Rural - Operating Resource Requirement Analysis</t>
  </si>
  <si>
    <t>Development Review Process Rural</t>
  </si>
  <si>
    <t>Development Review Process Rural - Operating Resource Requirement Explanatory Notes</t>
  </si>
  <si>
    <t>Service Initiatives / Savings</t>
  </si>
  <si>
    <t>Total Service Initiatives / Savings</t>
  </si>
  <si>
    <t>Net 2017 Changes
Increase/(Decrease)</t>
  </si>
  <si>
    <t>Planning, Infrastructure &amp; Economic Development Department</t>
  </si>
  <si>
    <t xml:space="preserve">
Screen reader users: Table starts on A8. Column Titles are in Row 7, Row titles are in Column A, City of Ottawa, Planning, Infrastructure and Economic Development Department, Development Review Process Rural branch, Operating Resource Requirement Analysis, numbers are in thousands of dollars.  The data set ends on L47.</t>
  </si>
  <si>
    <r>
      <t xml:space="preserve">
</t>
    </r>
    <r>
      <rPr>
        <sz val="12"/>
        <rFont val="Arial"/>
        <family val="2"/>
      </rPr>
      <t>End of worksheet</t>
    </r>
  </si>
  <si>
    <t>End of worksheet</t>
  </si>
  <si>
    <t xml:space="preserve">
Budget
2017</t>
  </si>
  <si>
    <t>$ Change over 2017 Budget</t>
  </si>
  <si>
    <t>2018 Adjustments</t>
  </si>
  <si>
    <t xml:space="preserve">
Maintain Services
2018 Adjustments</t>
  </si>
  <si>
    <t xml:space="preserve">
Growth
2018 Adjustments</t>
  </si>
  <si>
    <t xml:space="preserve">
Council Priorities
2018 Adjustments</t>
  </si>
  <si>
    <t>Service Initiatives / Savings
2018 Adjustments</t>
  </si>
  <si>
    <t xml:space="preserve">
User Fees &amp; Revenues
2018 Adjustments</t>
  </si>
  <si>
    <t>2017 Baseline</t>
  </si>
  <si>
    <t xml:space="preserve">
Budget
2017 Baseline</t>
  </si>
  <si>
    <t>Adj. to Base Budget
2017 Baseline</t>
  </si>
  <si>
    <t>Percent of 2017 Net Expenditure Budget</t>
  </si>
  <si>
    <t>Percent of 2017 Revenue Budget</t>
  </si>
  <si>
    <t>Percent of 2017 Net Requirement Budget</t>
  </si>
  <si>
    <t>Percent of 2017 FTE's</t>
  </si>
  <si>
    <t xml:space="preserve">
Provincial Legislated
2016 Adjustments</t>
  </si>
  <si>
    <t>2018 Pressure Category / Explanation</t>
  </si>
  <si>
    <t>Net 2018 Changes
Increase/(Decrease)</t>
  </si>
  <si>
    <t xml:space="preserve">All programs include an adjustment for potential 2018 cost of living, increments and benefit adjustments. </t>
  </si>
  <si>
    <t>2017 Baseline Adjustment / Explanation</t>
  </si>
  <si>
    <t xml:space="preserve">
Actual
2016</t>
  </si>
  <si>
    <t>Updated</t>
  </si>
  <si>
    <t>FTE Impact</t>
  </si>
  <si>
    <t xml:space="preserve">
Adopted
2018</t>
  </si>
  <si>
    <t xml:space="preserve">
Actual
2017</t>
  </si>
  <si>
    <t xml:space="preserve">
Actual
2017 Baseline</t>
  </si>
  <si>
    <t xml:space="preserve">
Screen Reader Users: There are 2 regions on this sheet. 2017 Actual Versus Budget Variance Explanation starts at A7.  2018 Pressure Category/Explanation starts on A34.  City of Ottawa, Planning, Infrastructure and Economic Development Department, Development Review process Rural branch, operating resource requirement explanatory notes, numbers are in thousands of dollars.  The data set ends at E90.</t>
  </si>
  <si>
    <t>2017 Actual vs. Budget Variance Explanation</t>
  </si>
  <si>
    <t xml:space="preserve">No significant variance to report. </t>
  </si>
  <si>
    <t xml:space="preserve">
Screen reader users: This workbook has 1 worksheet, on this sheet the Table starts on A8. Column Titles are in Row 7, Row titles are in Column A, City of Ottawa, Planning, Infrastructure and Economic Development Department, Development Review Process Rural branch, Operating Resource Requirement, numbers are in Thousands of Dollars.  The data set ends on cell F36.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</si>
</sst>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0.0%"/>
  </numFmts>
  <fonts count="13" x14ac:knownFonts="1">
    <font>
      <sz val="10"/>
      <name val="Times New Roman"/>
    </font>
    <font>
      <sz val="10"/>
      <name val="Times New Roman"/>
      <family val="1"/>
    </font>
    <font>
      <sz val="10"/>
      <name val="Times New Roman"/>
      <family val="1"/>
    </font>
    <font>
      <sz val="10"/>
      <name val="Arial"/>
      <family val="2"/>
    </font>
    <font>
      <b/>
      <sz val="12"/>
      <color indexed="56"/>
      <name val="Arial"/>
      <family val="2"/>
    </font>
    <font>
      <sz val="12"/>
      <name val="Arial"/>
      <family val="2"/>
    </font>
    <font>
      <sz val="12"/>
      <color indexed="9"/>
      <name val="Arial"/>
      <family val="2"/>
    </font>
    <font>
      <b/>
      <sz val="12"/>
      <color indexed="9"/>
      <name val="Arial"/>
      <family val="2"/>
    </font>
    <font>
      <b/>
      <sz val="12"/>
      <name val="Arial"/>
      <family val="2"/>
    </font>
    <font>
      <sz val="8"/>
      <name val="Arial"/>
      <family val="2"/>
    </font>
    <font>
      <u/>
      <sz val="8"/>
      <name val="Arial"/>
      <family val="2"/>
    </font>
    <font>
      <b/>
      <sz val="8"/>
      <color indexed="81"/>
      <name val="Tahoma"/>
      <family val="2"/>
    </font>
    <font>
      <sz val="8"/>
      <color indexed="81"/>
      <name val="Tahoma"/>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3"/>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rgb="FF565656"/>
        <bgColor indexed="64"/>
      </patternFill>
    </fill>
    <fill>
      <patternFill patternType="solid">
        <fgColor rgb="FF065196"/>
        <bgColor indexed="64"/>
      </patternFill>
    </fill>
  </fills>
  <borders count="134">
    <border>
      <left/>
      <right/>
      <top/>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hair">
        <color indexed="64"/>
      </top>
      <bottom style="hair">
        <color indexed="64"/>
      </bottom>
      <diagonal/>
    </border>
    <border>
      <left style="thick">
        <color indexed="64"/>
      </left>
      <right style="thick">
        <color indexed="64"/>
      </right>
      <top style="medium">
        <color indexed="64"/>
      </top>
      <bottom style="thin">
        <color indexed="64"/>
      </bottom>
      <diagonal/>
    </border>
    <border>
      <left style="thin">
        <color indexed="64"/>
      </left>
      <right/>
      <top/>
      <bottom style="hair">
        <color indexed="64"/>
      </bottom>
      <diagonal/>
    </border>
    <border>
      <left style="thin">
        <color indexed="64"/>
      </left>
      <right/>
      <top/>
      <bottom/>
      <diagonal/>
    </border>
    <border>
      <left/>
      <right/>
      <top style="thin">
        <color indexed="64"/>
      </top>
      <bottom style="hair">
        <color indexed="64"/>
      </bottom>
      <diagonal/>
    </border>
    <border>
      <left/>
      <right/>
      <top/>
      <bottom style="hair">
        <color indexed="64"/>
      </bottom>
      <diagonal/>
    </border>
    <border>
      <left/>
      <right/>
      <top style="thin">
        <color indexed="64"/>
      </top>
      <bottom style="double">
        <color indexed="64"/>
      </bottom>
      <diagonal/>
    </border>
    <border>
      <left style="thin">
        <color indexed="64"/>
      </left>
      <right/>
      <top style="hair">
        <color indexed="64"/>
      </top>
      <bottom style="hair">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hair">
        <color indexed="64"/>
      </bottom>
      <diagonal/>
    </border>
    <border>
      <left/>
      <right style="thick">
        <color indexed="64"/>
      </right>
      <top/>
      <bottom style="hair">
        <color indexed="64"/>
      </bottom>
      <diagonal/>
    </border>
    <border>
      <left/>
      <right style="thick">
        <color indexed="64"/>
      </right>
      <top/>
      <bottom/>
      <diagonal/>
    </border>
    <border>
      <left style="thick">
        <color indexed="64"/>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style="thin">
        <color indexed="64"/>
      </bottom>
      <diagonal/>
    </border>
    <border>
      <left/>
      <right style="thick">
        <color indexed="64"/>
      </right>
      <top style="double">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ck">
        <color indexed="64"/>
      </right>
      <top/>
      <bottom style="medium">
        <color indexed="64"/>
      </bottom>
      <diagonal/>
    </border>
    <border>
      <left style="thick">
        <color indexed="64"/>
      </left>
      <right style="thick">
        <color indexed="64"/>
      </right>
      <top/>
      <bottom/>
      <diagonal/>
    </border>
    <border>
      <left style="thick">
        <color indexed="64"/>
      </left>
      <right style="thick">
        <color indexed="64"/>
      </right>
      <top/>
      <bottom style="hair">
        <color indexed="64"/>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style="thin">
        <color indexed="64"/>
      </top>
      <bottom style="double">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thin">
        <color indexed="64"/>
      </top>
      <bottom style="medium">
        <color indexed="64"/>
      </bottom>
      <diagonal/>
    </border>
    <border>
      <left style="thick">
        <color indexed="64"/>
      </left>
      <right style="thick">
        <color indexed="64"/>
      </right>
      <top/>
      <bottom style="double">
        <color indexed="64"/>
      </bottom>
      <diagonal/>
    </border>
    <border>
      <left style="thick">
        <color indexed="64"/>
      </left>
      <right style="thick">
        <color indexed="64"/>
      </right>
      <top style="double">
        <color indexed="64"/>
      </top>
      <bottom style="thin">
        <color indexed="64"/>
      </bottom>
      <diagonal/>
    </border>
    <border>
      <left style="thick">
        <color indexed="64"/>
      </left>
      <right style="thick">
        <color indexed="64"/>
      </right>
      <top/>
      <bottom style="thin">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diagonal/>
    </border>
  </borders>
  <cellStyleXfs count="7">
    <xf numFmtId="0" fontId="0"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43" fontId="3" fillId="0" borderId="0" applyFont="0" applyFill="0" applyBorder="0" applyAlignment="0" applyProtection="0"/>
  </cellStyleXfs>
  <cellXfs count="347">
    <xf numFmtId="0" fontId="0" fillId="0" borderId="0" xfId="0"/>
    <xf numFmtId="0" fontId="4" fillId="2" borderId="0" xfId="0" applyFont="1" applyFill="1" applyBorder="1" applyAlignment="1"/>
    <xf numFmtId="0" fontId="5" fillId="2" borderId="0" xfId="0" applyFont="1" applyFill="1"/>
    <xf numFmtId="0" fontId="5" fillId="0" borderId="0" xfId="0" applyFont="1"/>
    <xf numFmtId="0" fontId="4" fillId="2" borderId="0" xfId="0" applyFont="1" applyFill="1" applyAlignment="1"/>
    <xf numFmtId="0" fontId="5" fillId="2" borderId="0" xfId="0" applyFont="1" applyFill="1" applyBorder="1"/>
    <xf numFmtId="41" fontId="8" fillId="2" borderId="7" xfId="0" applyNumberFormat="1" applyFont="1" applyFill="1" applyBorder="1"/>
    <xf numFmtId="0" fontId="8" fillId="2" borderId="0" xfId="0" applyFont="1" applyFill="1" applyBorder="1"/>
    <xf numFmtId="0" fontId="5" fillId="2" borderId="5" xfId="0" applyFont="1" applyFill="1" applyBorder="1"/>
    <xf numFmtId="43" fontId="8" fillId="2" borderId="16" xfId="0" applyNumberFormat="1" applyFont="1" applyFill="1" applyBorder="1"/>
    <xf numFmtId="43" fontId="8" fillId="2" borderId="18" xfId="0" applyNumberFormat="1" applyFont="1" applyFill="1" applyBorder="1"/>
    <xf numFmtId="0" fontId="8" fillId="0" borderId="0" xfId="0" applyFont="1"/>
    <xf numFmtId="0" fontId="5" fillId="7" borderId="0" xfId="0" applyFont="1" applyFill="1"/>
    <xf numFmtId="41" fontId="8" fillId="2" borderId="42" xfId="0" applyNumberFormat="1" applyFont="1" applyFill="1" applyBorder="1"/>
    <xf numFmtId="41" fontId="8" fillId="5" borderId="7" xfId="0" applyNumberFormat="1" applyFont="1" applyFill="1" applyBorder="1"/>
    <xf numFmtId="0" fontId="9" fillId="0" borderId="0" xfId="0" applyFont="1" applyAlignment="1">
      <alignment horizontal="center"/>
    </xf>
    <xf numFmtId="0" fontId="5" fillId="2" borderId="59" xfId="0" applyFont="1" applyFill="1" applyBorder="1" applyAlignment="1">
      <alignment horizontal="left" indent="1"/>
    </xf>
    <xf numFmtId="0" fontId="5" fillId="2" borderId="60" xfId="0" applyFont="1" applyFill="1" applyBorder="1" applyAlignment="1">
      <alignment horizontal="left" indent="1"/>
    </xf>
    <xf numFmtId="0" fontId="5" fillId="2" borderId="34" xfId="0" applyFont="1" applyFill="1" applyBorder="1" applyAlignment="1">
      <alignment horizontal="left" indent="1"/>
    </xf>
    <xf numFmtId="0" fontId="8" fillId="2" borderId="61" xfId="0" applyFont="1" applyFill="1" applyBorder="1" applyAlignment="1">
      <alignment horizontal="left" indent="1"/>
    </xf>
    <xf numFmtId="0" fontId="5" fillId="2" borderId="62" xfId="0" applyFont="1" applyFill="1" applyBorder="1" applyAlignment="1">
      <alignment horizontal="left" indent="1"/>
    </xf>
    <xf numFmtId="0" fontId="5" fillId="2" borderId="61" xfId="0" applyFont="1" applyFill="1" applyBorder="1" applyAlignment="1">
      <alignment horizontal="left" indent="1"/>
    </xf>
    <xf numFmtId="0" fontId="8" fillId="2" borderId="63" xfId="0" applyFont="1" applyFill="1" applyBorder="1" applyAlignment="1">
      <alignment horizontal="left" indent="1"/>
    </xf>
    <xf numFmtId="0" fontId="5" fillId="2" borderId="64" xfId="0" applyFont="1" applyFill="1" applyBorder="1" applyAlignment="1">
      <alignment horizontal="left" indent="1"/>
    </xf>
    <xf numFmtId="0" fontId="8" fillId="2" borderId="6" xfId="0" applyFont="1" applyFill="1" applyBorder="1"/>
    <xf numFmtId="0" fontId="8" fillId="2" borderId="66" xfId="0" applyFont="1" applyFill="1" applyBorder="1" applyAlignment="1">
      <alignment horizontal="left" indent="1"/>
    </xf>
    <xf numFmtId="3" fontId="5" fillId="2" borderId="48" xfId="0" applyNumberFormat="1" applyFont="1" applyFill="1" applyBorder="1"/>
    <xf numFmtId="3" fontId="5" fillId="2" borderId="24" xfId="0" applyNumberFormat="1" applyFont="1" applyFill="1" applyBorder="1"/>
    <xf numFmtId="3" fontId="5" fillId="5" borderId="48" xfId="0" applyNumberFormat="1" applyFont="1" applyFill="1" applyBorder="1"/>
    <xf numFmtId="3" fontId="5" fillId="2" borderId="49" xfId="0" applyNumberFormat="1" applyFont="1" applyFill="1" applyBorder="1"/>
    <xf numFmtId="3" fontId="5" fillId="2" borderId="50" xfId="0" applyNumberFormat="1" applyFont="1" applyFill="1" applyBorder="1"/>
    <xf numFmtId="3" fontId="5" fillId="5" borderId="49" xfId="0" applyNumberFormat="1" applyFont="1" applyFill="1" applyBorder="1"/>
    <xf numFmtId="3" fontId="5" fillId="2" borderId="7" xfId="0" applyNumberFormat="1" applyFont="1" applyFill="1" applyBorder="1"/>
    <xf numFmtId="3" fontId="5" fillId="2" borderId="8" xfId="0" applyNumberFormat="1" applyFont="1" applyFill="1" applyBorder="1"/>
    <xf numFmtId="3" fontId="5" fillId="5" borderId="7" xfId="0" applyNumberFormat="1" applyFont="1" applyFill="1" applyBorder="1"/>
    <xf numFmtId="3" fontId="8" fillId="2" borderId="51" xfId="0" applyNumberFormat="1" applyFont="1" applyFill="1" applyBorder="1"/>
    <xf numFmtId="3" fontId="8" fillId="2" borderId="28" xfId="0" applyNumberFormat="1" applyFont="1" applyFill="1" applyBorder="1"/>
    <xf numFmtId="3" fontId="8" fillId="5" borderId="51" xfId="0" applyNumberFormat="1" applyFont="1" applyFill="1" applyBorder="1"/>
    <xf numFmtId="3" fontId="8" fillId="2" borderId="53" xfId="0" applyNumberFormat="1" applyFont="1" applyFill="1" applyBorder="1"/>
    <xf numFmtId="3" fontId="8" fillId="2" borderId="10" xfId="0" applyNumberFormat="1" applyFont="1" applyFill="1" applyBorder="1"/>
    <xf numFmtId="3" fontId="8" fillId="5" borderId="53" xfId="0" applyNumberFormat="1" applyFont="1" applyFill="1" applyBorder="1"/>
    <xf numFmtId="3" fontId="8" fillId="2" borderId="7" xfId="0" applyNumberFormat="1" applyFont="1" applyFill="1" applyBorder="1"/>
    <xf numFmtId="3" fontId="8" fillId="2" borderId="8" xfId="0" applyNumberFormat="1" applyFont="1" applyFill="1" applyBorder="1"/>
    <xf numFmtId="3" fontId="8" fillId="5" borderId="7" xfId="0" applyNumberFormat="1" applyFont="1" applyFill="1" applyBorder="1"/>
    <xf numFmtId="3" fontId="5" fillId="2" borderId="54" xfId="0" applyNumberFormat="1" applyFont="1" applyFill="1" applyBorder="1"/>
    <xf numFmtId="3" fontId="5" fillId="2" borderId="52" xfId="0" applyNumberFormat="1" applyFont="1" applyFill="1" applyBorder="1"/>
    <xf numFmtId="3" fontId="5" fillId="5" borderId="54" xfId="0" applyNumberFormat="1" applyFont="1" applyFill="1" applyBorder="1"/>
    <xf numFmtId="3" fontId="8" fillId="2" borderId="3" xfId="0" applyNumberFormat="1" applyFont="1" applyFill="1" applyBorder="1"/>
    <xf numFmtId="3" fontId="8" fillId="2" borderId="4" xfId="0" applyNumberFormat="1" applyFont="1" applyFill="1" applyBorder="1"/>
    <xf numFmtId="3" fontId="8" fillId="5" borderId="3" xfId="0" applyNumberFormat="1" applyFont="1" applyFill="1" applyBorder="1"/>
    <xf numFmtId="4" fontId="8" fillId="2" borderId="16" xfId="0" applyNumberFormat="1" applyFont="1" applyFill="1" applyBorder="1"/>
    <xf numFmtId="4" fontId="8" fillId="5" borderId="16" xfId="0" applyNumberFormat="1" applyFont="1" applyFill="1" applyBorder="1"/>
    <xf numFmtId="3" fontId="8" fillId="2" borderId="56" xfId="0" applyNumberFormat="1" applyFont="1" applyFill="1" applyBorder="1"/>
    <xf numFmtId="3" fontId="8" fillId="2" borderId="40" xfId="0" applyNumberFormat="1" applyFont="1" applyFill="1" applyBorder="1"/>
    <xf numFmtId="3" fontId="8" fillId="5" borderId="56" xfId="0" applyNumberFormat="1" applyFont="1" applyFill="1" applyBorder="1"/>
    <xf numFmtId="0" fontId="8" fillId="4" borderId="12" xfId="0" applyFont="1" applyFill="1" applyBorder="1" applyAlignment="1">
      <alignment horizontal="center" vertical="center"/>
    </xf>
    <xf numFmtId="0" fontId="5" fillId="7" borderId="0" xfId="0" applyFont="1" applyFill="1" applyBorder="1"/>
    <xf numFmtId="0" fontId="5" fillId="0" borderId="0" xfId="0" applyFont="1" applyAlignment="1"/>
    <xf numFmtId="41" fontId="5" fillId="2" borderId="7" xfId="0" applyNumberFormat="1" applyFont="1" applyFill="1" applyBorder="1" applyAlignment="1" applyProtection="1">
      <alignment horizontal="right"/>
      <protection locked="0"/>
    </xf>
    <xf numFmtId="41" fontId="5" fillId="2" borderId="7" xfId="0" applyNumberFormat="1" applyFont="1" applyFill="1" applyBorder="1" applyAlignment="1" applyProtection="1">
      <alignment horizontal="right"/>
    </xf>
    <xf numFmtId="41" fontId="5" fillId="2" borderId="8" xfId="0" applyNumberFormat="1" applyFont="1" applyFill="1" applyBorder="1" applyAlignment="1" applyProtection="1">
      <alignment horizontal="right"/>
      <protection locked="0"/>
    </xf>
    <xf numFmtId="41" fontId="5" fillId="2" borderId="0" xfId="0" applyNumberFormat="1" applyFont="1" applyFill="1" applyBorder="1" applyAlignment="1" applyProtection="1">
      <alignment horizontal="right"/>
      <protection locked="0"/>
    </xf>
    <xf numFmtId="41" fontId="5" fillId="2" borderId="8" xfId="0" applyNumberFormat="1" applyFont="1" applyFill="1" applyBorder="1" applyAlignment="1">
      <alignment horizontal="right"/>
    </xf>
    <xf numFmtId="41" fontId="5" fillId="0" borderId="0" xfId="0" applyNumberFormat="1" applyFont="1"/>
    <xf numFmtId="0" fontId="8" fillId="2" borderId="6" xfId="0" applyFont="1" applyFill="1" applyBorder="1" applyProtection="1">
      <protection locked="0"/>
    </xf>
    <xf numFmtId="165" fontId="8" fillId="6" borderId="18" xfId="5" applyNumberFormat="1" applyFont="1" applyFill="1" applyBorder="1" applyAlignment="1" applyProtection="1">
      <alignment horizontal="right"/>
      <protection locked="0"/>
    </xf>
    <xf numFmtId="41" fontId="8" fillId="2" borderId="7" xfId="0" applyNumberFormat="1" applyFont="1" applyFill="1" applyBorder="1" applyAlignment="1" applyProtection="1">
      <alignment horizontal="right"/>
      <protection locked="0"/>
    </xf>
    <xf numFmtId="41" fontId="8" fillId="2" borderId="8" xfId="0" applyNumberFormat="1" applyFont="1" applyFill="1" applyBorder="1" applyAlignment="1" applyProtection="1">
      <alignment horizontal="right"/>
      <protection locked="0"/>
    </xf>
    <xf numFmtId="43" fontId="5" fillId="2" borderId="0" xfId="0" applyNumberFormat="1" applyFont="1" applyFill="1" applyBorder="1" applyAlignment="1">
      <alignment horizontal="right"/>
    </xf>
    <xf numFmtId="43" fontId="5" fillId="5" borderId="0" xfId="0" applyNumberFormat="1" applyFont="1" applyFill="1" applyBorder="1" applyAlignment="1">
      <alignment horizontal="right"/>
    </xf>
    <xf numFmtId="165" fontId="5" fillId="6" borderId="0" xfId="0" applyNumberFormat="1" applyFont="1" applyFill="1" applyBorder="1" applyAlignment="1">
      <alignment horizontal="right"/>
    </xf>
    <xf numFmtId="0" fontId="5" fillId="0" borderId="0" xfId="0" applyFont="1" applyBorder="1"/>
    <xf numFmtId="0" fontId="9" fillId="6" borderId="0" xfId="0" applyFont="1" applyFill="1" applyBorder="1" applyAlignment="1">
      <alignment horizontal="left"/>
    </xf>
    <xf numFmtId="41" fontId="9" fillId="0" borderId="0" xfId="0" applyNumberFormat="1" applyFont="1" applyBorder="1" applyAlignment="1">
      <alignment horizontal="left"/>
    </xf>
    <xf numFmtId="0" fontId="9" fillId="0" borderId="0" xfId="0" applyFont="1"/>
    <xf numFmtId="0" fontId="8" fillId="2" borderId="65" xfId="0" applyFont="1" applyFill="1" applyBorder="1" applyAlignment="1">
      <alignment horizontal="left"/>
    </xf>
    <xf numFmtId="0" fontId="8" fillId="2" borderId="39" xfId="0" applyFont="1" applyFill="1" applyBorder="1" applyAlignment="1">
      <alignment horizontal="left"/>
    </xf>
    <xf numFmtId="0" fontId="8" fillId="2" borderId="36" xfId="0" applyFont="1" applyFill="1" applyBorder="1" applyAlignment="1">
      <alignment horizontal="left"/>
    </xf>
    <xf numFmtId="3" fontId="5" fillId="2" borderId="48" xfId="0" applyNumberFormat="1" applyFont="1" applyFill="1" applyBorder="1" applyAlignment="1" applyProtection="1">
      <alignment horizontal="right"/>
      <protection locked="0"/>
    </xf>
    <xf numFmtId="3" fontId="5" fillId="2" borderId="48" xfId="0" applyNumberFormat="1" applyFont="1" applyFill="1" applyBorder="1" applyAlignment="1" applyProtection="1">
      <alignment horizontal="right"/>
    </xf>
    <xf numFmtId="3" fontId="5" fillId="2" borderId="24" xfId="0" applyNumberFormat="1" applyFont="1" applyFill="1" applyBorder="1" applyAlignment="1" applyProtection="1">
      <alignment horizontal="right"/>
      <protection locked="0"/>
    </xf>
    <xf numFmtId="3" fontId="5" fillId="2" borderId="7" xfId="0" applyNumberFormat="1" applyFont="1" applyFill="1" applyBorder="1" applyAlignment="1" applyProtection="1">
      <alignment horizontal="right"/>
      <protection locked="0"/>
    </xf>
    <xf numFmtId="3" fontId="5" fillId="2" borderId="7" xfId="0" applyNumberFormat="1" applyFont="1" applyFill="1" applyBorder="1" applyAlignment="1" applyProtection="1">
      <alignment horizontal="right"/>
    </xf>
    <xf numFmtId="3" fontId="5" fillId="2" borderId="8" xfId="0" applyNumberFormat="1" applyFont="1" applyFill="1" applyBorder="1" applyAlignment="1" applyProtection="1">
      <alignment horizontal="right"/>
      <protection locked="0"/>
    </xf>
    <xf numFmtId="3" fontId="8" fillId="2" borderId="51" xfId="0" applyNumberFormat="1" applyFont="1" applyFill="1" applyBorder="1" applyAlignment="1" applyProtection="1">
      <alignment horizontal="right"/>
      <protection locked="0"/>
    </xf>
    <xf numFmtId="3" fontId="8" fillId="2" borderId="51" xfId="0" applyNumberFormat="1" applyFont="1" applyFill="1" applyBorder="1" applyAlignment="1" applyProtection="1">
      <alignment horizontal="right"/>
    </xf>
    <xf numFmtId="3" fontId="8" fillId="2" borderId="28" xfId="0" applyNumberFormat="1" applyFont="1" applyFill="1" applyBorder="1" applyAlignment="1" applyProtection="1">
      <alignment horizontal="right"/>
      <protection locked="0"/>
    </xf>
    <xf numFmtId="3" fontId="8" fillId="2" borderId="53" xfId="0" applyNumberFormat="1" applyFont="1" applyFill="1" applyBorder="1" applyAlignment="1" applyProtection="1">
      <alignment horizontal="right"/>
      <protection locked="0"/>
    </xf>
    <xf numFmtId="3" fontId="8" fillId="2" borderId="53" xfId="0" applyNumberFormat="1" applyFont="1" applyFill="1" applyBorder="1" applyAlignment="1" applyProtection="1">
      <alignment horizontal="right"/>
    </xf>
    <xf numFmtId="3" fontId="8" fillId="2" borderId="10" xfId="0" applyNumberFormat="1" applyFont="1" applyFill="1" applyBorder="1" applyAlignment="1" applyProtection="1">
      <alignment horizontal="right"/>
      <protection locked="0"/>
    </xf>
    <xf numFmtId="3" fontId="5" fillId="2" borderId="0" xfId="0" applyNumberFormat="1" applyFont="1" applyFill="1" applyBorder="1" applyAlignment="1" applyProtection="1">
      <alignment horizontal="right"/>
      <protection locked="0"/>
    </xf>
    <xf numFmtId="3" fontId="5" fillId="2" borderId="49" xfId="0" applyNumberFormat="1" applyFont="1" applyFill="1" applyBorder="1" applyAlignment="1" applyProtection="1">
      <alignment horizontal="right"/>
      <protection locked="0"/>
    </xf>
    <xf numFmtId="3" fontId="5" fillId="2" borderId="49" xfId="0" applyNumberFormat="1" applyFont="1" applyFill="1" applyBorder="1" applyAlignment="1" applyProtection="1">
      <alignment horizontal="right"/>
    </xf>
    <xf numFmtId="3" fontId="5" fillId="2" borderId="50" xfId="0" applyNumberFormat="1" applyFont="1" applyFill="1" applyBorder="1" applyAlignment="1" applyProtection="1">
      <alignment horizontal="right"/>
      <protection locked="0"/>
    </xf>
    <xf numFmtId="3" fontId="5" fillId="0" borderId="50" xfId="0" applyNumberFormat="1" applyFont="1" applyFill="1" applyBorder="1" applyAlignment="1" applyProtection="1">
      <alignment horizontal="right"/>
      <protection locked="0"/>
    </xf>
    <xf numFmtId="3" fontId="5" fillId="2" borderId="44" xfId="0" applyNumberFormat="1" applyFont="1" applyFill="1" applyBorder="1" applyAlignment="1" applyProtection="1">
      <alignment horizontal="right"/>
      <protection locked="0"/>
    </xf>
    <xf numFmtId="3" fontId="8" fillId="2" borderId="3" xfId="0" applyNumberFormat="1" applyFont="1" applyFill="1" applyBorder="1" applyAlignment="1" applyProtection="1">
      <alignment horizontal="right"/>
      <protection locked="0"/>
    </xf>
    <xf numFmtId="3" fontId="8" fillId="2" borderId="3" xfId="0" applyNumberFormat="1" applyFont="1" applyFill="1" applyBorder="1" applyAlignment="1" applyProtection="1">
      <alignment horizontal="right"/>
    </xf>
    <xf numFmtId="3" fontId="8" fillId="2" borderId="4" xfId="0" applyNumberFormat="1" applyFont="1" applyFill="1" applyBorder="1" applyAlignment="1" applyProtection="1">
      <alignment horizontal="right"/>
      <protection locked="0"/>
    </xf>
    <xf numFmtId="0" fontId="8" fillId="4" borderId="69" xfId="0" applyFont="1" applyFill="1" applyBorder="1" applyAlignment="1">
      <alignment horizontal="center" vertical="center" wrapText="1"/>
    </xf>
    <xf numFmtId="0" fontId="8" fillId="2" borderId="39" xfId="0" applyFont="1" applyFill="1" applyBorder="1" applyProtection="1">
      <protection locked="0"/>
    </xf>
    <xf numFmtId="3" fontId="8" fillId="2" borderId="56" xfId="0" applyNumberFormat="1" applyFont="1" applyFill="1" applyBorder="1" applyAlignment="1" applyProtection="1">
      <alignment horizontal="right"/>
      <protection locked="0"/>
    </xf>
    <xf numFmtId="3" fontId="8" fillId="2" borderId="56" xfId="0" applyNumberFormat="1" applyFont="1" applyFill="1" applyBorder="1" applyAlignment="1" applyProtection="1">
      <alignment horizontal="right"/>
    </xf>
    <xf numFmtId="3" fontId="8" fillId="2" borderId="40" xfId="0" applyNumberFormat="1" applyFont="1" applyFill="1" applyBorder="1" applyAlignment="1" applyProtection="1">
      <alignment horizontal="right"/>
      <protection locked="0"/>
    </xf>
    <xf numFmtId="165" fontId="8" fillId="6" borderId="37" xfId="5" applyNumberFormat="1" applyFont="1" applyFill="1" applyBorder="1" applyAlignment="1" applyProtection="1">
      <alignment horizontal="right"/>
      <protection locked="0"/>
    </xf>
    <xf numFmtId="165" fontId="8" fillId="6" borderId="71" xfId="5" applyNumberFormat="1" applyFont="1" applyFill="1" applyBorder="1" applyAlignment="1" applyProtection="1">
      <alignment horizontal="right"/>
      <protection locked="0"/>
    </xf>
    <xf numFmtId="165" fontId="8" fillId="6" borderId="32" xfId="5" applyNumberFormat="1" applyFont="1" applyFill="1" applyBorder="1" applyAlignment="1" applyProtection="1">
      <alignment horizontal="right"/>
      <protection locked="0"/>
    </xf>
    <xf numFmtId="0" fontId="8" fillId="2" borderId="66" xfId="0" applyFont="1" applyFill="1" applyBorder="1" applyProtection="1">
      <protection locked="0"/>
    </xf>
    <xf numFmtId="4" fontId="5" fillId="2" borderId="3" xfId="0" applyNumberFormat="1" applyFont="1" applyFill="1" applyBorder="1" applyAlignment="1" applyProtection="1">
      <alignment horizontal="right"/>
      <protection locked="0"/>
    </xf>
    <xf numFmtId="4" fontId="5" fillId="2" borderId="3" xfId="0" applyNumberFormat="1" applyFont="1" applyFill="1" applyBorder="1" applyAlignment="1" applyProtection="1">
      <alignment horizontal="right"/>
    </xf>
    <xf numFmtId="0" fontId="5" fillId="2" borderId="59" xfId="0" applyFont="1" applyFill="1" applyBorder="1" applyAlignment="1" applyProtection="1">
      <alignment horizontal="left" indent="1"/>
      <protection locked="0"/>
    </xf>
    <xf numFmtId="0" fontId="5" fillId="2" borderId="59" xfId="0" applyFont="1" applyFill="1" applyBorder="1" applyAlignment="1" applyProtection="1">
      <alignment horizontal="left" wrapText="1" indent="1"/>
      <protection locked="0"/>
    </xf>
    <xf numFmtId="0" fontId="5" fillId="2" borderId="34" xfId="0" applyFont="1" applyFill="1" applyBorder="1" applyAlignment="1" applyProtection="1">
      <alignment horizontal="left" indent="1"/>
      <protection locked="0"/>
    </xf>
    <xf numFmtId="0" fontId="8" fillId="2" borderId="43" xfId="0" applyFont="1" applyFill="1" applyBorder="1" applyAlignment="1" applyProtection="1">
      <alignment horizontal="left" indent="1"/>
      <protection locked="0"/>
    </xf>
    <xf numFmtId="0" fontId="5" fillId="2" borderId="73" xfId="0" applyFont="1" applyFill="1" applyBorder="1" applyAlignment="1" applyProtection="1">
      <alignment horizontal="left" indent="1"/>
      <protection locked="0"/>
    </xf>
    <xf numFmtId="0" fontId="5" fillId="2" borderId="62" xfId="0" applyFont="1" applyFill="1" applyBorder="1" applyAlignment="1" applyProtection="1">
      <alignment horizontal="left" indent="1"/>
      <protection locked="0"/>
    </xf>
    <xf numFmtId="0" fontId="8" fillId="2" borderId="68" xfId="0" applyFont="1" applyFill="1" applyBorder="1" applyProtection="1">
      <protection locked="0"/>
    </xf>
    <xf numFmtId="0" fontId="5" fillId="2" borderId="60" xfId="0" applyFont="1" applyFill="1" applyBorder="1" applyAlignment="1" applyProtection="1">
      <alignment horizontal="left" indent="1"/>
      <protection locked="0"/>
    </xf>
    <xf numFmtId="0" fontId="8" fillId="2" borderId="63" xfId="0" applyFont="1" applyFill="1" applyBorder="1" applyAlignment="1" applyProtection="1">
      <alignment horizontal="left" indent="1"/>
      <protection locked="0"/>
    </xf>
    <xf numFmtId="0" fontId="8" fillId="2" borderId="36" xfId="0" applyFont="1" applyFill="1" applyBorder="1" applyAlignment="1" applyProtection="1">
      <alignment horizontal="left" indent="1"/>
      <protection locked="0"/>
    </xf>
    <xf numFmtId="0" fontId="8" fillId="2" borderId="58" xfId="0" applyFont="1" applyFill="1" applyBorder="1" applyAlignment="1" applyProtection="1">
      <alignment horizontal="left" indent="1"/>
      <protection locked="0"/>
    </xf>
    <xf numFmtId="0" fontId="4" fillId="2" borderId="0" xfId="0" applyFont="1" applyFill="1" applyAlignment="1">
      <alignment horizontal="right"/>
    </xf>
    <xf numFmtId="0" fontId="6" fillId="2" borderId="0" xfId="0" applyFont="1" applyFill="1" applyBorder="1" applyAlignment="1">
      <alignment horizontal="center" vertical="center"/>
    </xf>
    <xf numFmtId="0" fontId="10" fillId="0" borderId="0" xfId="0" applyFont="1" applyAlignment="1">
      <alignment horizontal="center"/>
    </xf>
    <xf numFmtId="0" fontId="10" fillId="0" borderId="0" xfId="0" applyFont="1" applyFill="1" applyBorder="1" applyAlignment="1">
      <alignment horizontal="center"/>
    </xf>
    <xf numFmtId="41" fontId="9" fillId="0" borderId="0" xfId="0" applyNumberFormat="1" applyFont="1"/>
    <xf numFmtId="0" fontId="8" fillId="2" borderId="0" xfId="0" applyFont="1" applyFill="1"/>
    <xf numFmtId="0" fontId="7" fillId="2" borderId="0" xfId="0" applyFont="1" applyFill="1" applyBorder="1" applyAlignment="1">
      <alignment horizontal="center" vertical="center" wrapText="1"/>
    </xf>
    <xf numFmtId="0" fontId="8" fillId="2" borderId="31" xfId="0" applyFont="1" applyFill="1" applyBorder="1"/>
    <xf numFmtId="43" fontId="7" fillId="2" borderId="0" xfId="0" applyNumberFormat="1" applyFont="1" applyFill="1" applyBorder="1"/>
    <xf numFmtId="0" fontId="8" fillId="7" borderId="0" xfId="0" applyFont="1" applyFill="1"/>
    <xf numFmtId="41" fontId="5" fillId="2" borderId="42" xfId="0" applyNumberFormat="1" applyFont="1" applyFill="1" applyBorder="1" applyAlignment="1">
      <alignment horizontal="center" wrapText="1"/>
    </xf>
    <xf numFmtId="41" fontId="5" fillId="5" borderId="42" xfId="0" applyNumberFormat="1" applyFont="1" applyFill="1" applyBorder="1" applyAlignment="1">
      <alignment horizontal="center" wrapText="1"/>
    </xf>
    <xf numFmtId="3" fontId="5" fillId="2" borderId="42" xfId="0" applyNumberFormat="1" applyFont="1" applyFill="1" applyBorder="1" applyAlignment="1">
      <alignment horizontal="right" wrapText="1"/>
    </xf>
    <xf numFmtId="3" fontId="5" fillId="5" borderId="42" xfId="0" applyNumberFormat="1" applyFont="1" applyFill="1" applyBorder="1" applyAlignment="1">
      <alignment horizontal="right" wrapText="1"/>
    </xf>
    <xf numFmtId="41" fontId="8" fillId="2" borderId="42" xfId="0" applyNumberFormat="1" applyFont="1" applyFill="1" applyBorder="1" applyAlignment="1">
      <alignment horizontal="center" wrapText="1"/>
    </xf>
    <xf numFmtId="41" fontId="8" fillId="5" borderId="42" xfId="0" applyNumberFormat="1" applyFont="1" applyFill="1" applyBorder="1" applyAlignment="1">
      <alignment horizontal="center" wrapText="1"/>
    </xf>
    <xf numFmtId="3" fontId="5" fillId="0" borderId="25" xfId="1" applyNumberFormat="1" applyFont="1" applyFill="1" applyBorder="1"/>
    <xf numFmtId="3" fontId="5" fillId="0" borderId="9" xfId="1" applyNumberFormat="1" applyFont="1" applyFill="1" applyBorder="1"/>
    <xf numFmtId="3" fontId="8" fillId="0" borderId="29" xfId="1" applyNumberFormat="1" applyFont="1" applyFill="1" applyBorder="1"/>
    <xf numFmtId="3" fontId="5" fillId="0" borderId="30" xfId="1" applyNumberFormat="1" applyFont="1" applyFill="1" applyBorder="1"/>
    <xf numFmtId="3" fontId="8" fillId="0" borderId="67" xfId="1" applyNumberFormat="1" applyFont="1" applyFill="1" applyBorder="1"/>
    <xf numFmtId="3" fontId="5" fillId="0" borderId="55" xfId="1" applyNumberFormat="1" applyFont="1" applyFill="1" applyBorder="1"/>
    <xf numFmtId="3" fontId="8" fillId="0" borderId="21" xfId="1" applyNumberFormat="1" applyFont="1" applyFill="1" applyBorder="1"/>
    <xf numFmtId="3" fontId="8" fillId="0" borderId="57" xfId="1" applyNumberFormat="1" applyFont="1" applyFill="1" applyBorder="1"/>
    <xf numFmtId="4" fontId="8" fillId="0" borderId="35" xfId="1" applyNumberFormat="1" applyFont="1" applyFill="1" applyBorder="1"/>
    <xf numFmtId="4" fontId="5" fillId="5" borderId="14" xfId="1" applyNumberFormat="1" applyFont="1" applyFill="1" applyBorder="1" applyAlignment="1">
      <alignment horizontal="right" vertical="top" wrapText="1"/>
    </xf>
    <xf numFmtId="4" fontId="8" fillId="5" borderId="14" xfId="1" applyNumberFormat="1" applyFont="1" applyFill="1" applyBorder="1" applyAlignment="1">
      <alignment horizontal="right" wrapText="1"/>
    </xf>
    <xf numFmtId="3" fontId="5" fillId="0" borderId="25" xfId="0" applyNumberFormat="1" applyFont="1" applyFill="1" applyBorder="1" applyAlignment="1">
      <alignment horizontal="right"/>
    </xf>
    <xf numFmtId="3" fontId="5" fillId="0" borderId="25" xfId="1" applyNumberFormat="1" applyFont="1" applyFill="1" applyBorder="1" applyAlignment="1">
      <alignment horizontal="right"/>
    </xf>
    <xf numFmtId="3" fontId="5" fillId="0" borderId="9" xfId="1" applyNumberFormat="1" applyFont="1" applyFill="1" applyBorder="1" applyAlignment="1">
      <alignment horizontal="right"/>
    </xf>
    <xf numFmtId="3" fontId="8" fillId="0" borderId="29" xfId="1" applyNumberFormat="1" applyFont="1" applyFill="1" applyBorder="1" applyAlignment="1">
      <alignment horizontal="right"/>
    </xf>
    <xf numFmtId="3" fontId="8" fillId="0" borderId="67" xfId="1" applyNumberFormat="1" applyFont="1" applyFill="1" applyBorder="1" applyAlignment="1">
      <alignment horizontal="right"/>
    </xf>
    <xf numFmtId="3" fontId="5" fillId="0" borderId="30" xfId="1" applyNumberFormat="1" applyFont="1" applyFill="1" applyBorder="1" applyAlignment="1">
      <alignment horizontal="right"/>
    </xf>
    <xf numFmtId="3" fontId="8" fillId="0" borderId="21" xfId="1" applyNumberFormat="1" applyFont="1" applyFill="1" applyBorder="1" applyAlignment="1">
      <alignment horizontal="right"/>
    </xf>
    <xf numFmtId="164" fontId="8" fillId="0" borderId="1" xfId="1" applyNumberFormat="1" applyFont="1" applyFill="1" applyBorder="1" applyAlignment="1">
      <alignment horizontal="right"/>
    </xf>
    <xf numFmtId="164" fontId="8" fillId="0" borderId="19" xfId="1" applyNumberFormat="1" applyFont="1" applyFill="1" applyBorder="1" applyAlignment="1">
      <alignment horizontal="right"/>
    </xf>
    <xf numFmtId="3" fontId="8" fillId="0" borderId="57" xfId="1" applyNumberFormat="1" applyFont="1" applyFill="1" applyBorder="1" applyAlignment="1">
      <alignment horizontal="right"/>
    </xf>
    <xf numFmtId="164" fontId="8" fillId="0" borderId="72" xfId="1" applyNumberFormat="1" applyFont="1" applyFill="1" applyBorder="1" applyAlignment="1">
      <alignment horizontal="right"/>
    </xf>
    <xf numFmtId="4" fontId="8" fillId="0" borderId="21" xfId="1" applyNumberFormat="1" applyFont="1" applyFill="1" applyBorder="1" applyAlignment="1">
      <alignment horizontal="right"/>
    </xf>
    <xf numFmtId="3" fontId="5" fillId="2" borderId="75" xfId="0" applyNumberFormat="1" applyFont="1" applyFill="1" applyBorder="1" applyAlignment="1" applyProtection="1">
      <alignment horizontal="right"/>
      <protection locked="0"/>
    </xf>
    <xf numFmtId="3" fontId="5" fillId="2" borderId="76" xfId="0" applyNumberFormat="1" applyFont="1" applyFill="1" applyBorder="1" applyAlignment="1" applyProtection="1">
      <alignment horizontal="right"/>
      <protection locked="0"/>
    </xf>
    <xf numFmtId="3" fontId="8" fillId="2" borderId="77" xfId="0" applyNumberFormat="1" applyFont="1" applyFill="1" applyBorder="1" applyAlignment="1" applyProtection="1">
      <alignment horizontal="right"/>
      <protection locked="0"/>
    </xf>
    <xf numFmtId="3" fontId="5" fillId="2" borderId="78" xfId="0" applyNumberFormat="1" applyFont="1" applyFill="1" applyBorder="1" applyAlignment="1" applyProtection="1">
      <alignment horizontal="right"/>
      <protection locked="0"/>
    </xf>
    <xf numFmtId="3" fontId="8" fillId="2" borderId="79" xfId="0" applyNumberFormat="1" applyFont="1" applyFill="1" applyBorder="1" applyAlignment="1" applyProtection="1">
      <alignment horizontal="right"/>
      <protection locked="0"/>
    </xf>
    <xf numFmtId="3" fontId="5" fillId="2" borderId="80" xfId="0" applyNumberFormat="1" applyFont="1" applyFill="1" applyBorder="1" applyAlignment="1" applyProtection="1">
      <alignment horizontal="right"/>
      <protection locked="0"/>
    </xf>
    <xf numFmtId="3" fontId="8" fillId="2" borderId="81" xfId="0" applyNumberFormat="1" applyFont="1" applyFill="1" applyBorder="1" applyAlignment="1" applyProtection="1">
      <alignment horizontal="right"/>
      <protection locked="0"/>
    </xf>
    <xf numFmtId="41" fontId="8" fillId="2" borderId="0" xfId="0" applyNumberFormat="1" applyFont="1" applyFill="1" applyBorder="1" applyAlignment="1" applyProtection="1">
      <alignment horizontal="right"/>
      <protection locked="0"/>
    </xf>
    <xf numFmtId="3" fontId="8" fillId="2" borderId="2" xfId="0" applyNumberFormat="1" applyFont="1" applyFill="1" applyBorder="1" applyAlignment="1" applyProtection="1">
      <alignment horizontal="right"/>
      <protection locked="0"/>
    </xf>
    <xf numFmtId="3" fontId="8" fillId="2" borderId="82" xfId="0" applyNumberFormat="1" applyFont="1" applyFill="1" applyBorder="1" applyAlignment="1" applyProtection="1">
      <alignment horizontal="right"/>
      <protection locked="0"/>
    </xf>
    <xf numFmtId="4" fontId="5" fillId="2" borderId="2" xfId="0" applyNumberFormat="1" applyFont="1" applyFill="1" applyBorder="1" applyAlignment="1" applyProtection="1">
      <alignment horizontal="right"/>
      <protection locked="0"/>
    </xf>
    <xf numFmtId="41" fontId="5" fillId="2" borderId="88" xfId="0" applyNumberFormat="1" applyFont="1" applyFill="1" applyBorder="1" applyAlignment="1" applyProtection="1">
      <alignment horizontal="right"/>
      <protection locked="0"/>
    </xf>
    <xf numFmtId="41" fontId="5" fillId="2" borderId="89" xfId="0" applyNumberFormat="1" applyFont="1" applyFill="1" applyBorder="1" applyAlignment="1" applyProtection="1">
      <alignment horizontal="right"/>
      <protection locked="0"/>
    </xf>
    <xf numFmtId="3" fontId="5" fillId="2" borderId="90" xfId="0" applyNumberFormat="1" applyFont="1" applyFill="1" applyBorder="1" applyAlignment="1" applyProtection="1">
      <alignment horizontal="right"/>
      <protection locked="0"/>
    </xf>
    <xf numFmtId="3" fontId="5" fillId="2" borderId="91" xfId="0" applyNumberFormat="1" applyFont="1" applyFill="1" applyBorder="1" applyAlignment="1" applyProtection="1">
      <alignment horizontal="right"/>
      <protection locked="0"/>
    </xf>
    <xf numFmtId="3" fontId="5" fillId="2" borderId="88" xfId="0" applyNumberFormat="1" applyFont="1" applyFill="1" applyBorder="1" applyAlignment="1" applyProtection="1">
      <alignment horizontal="right"/>
      <protection locked="0"/>
    </xf>
    <xf numFmtId="3" fontId="5" fillId="2" borderId="92" xfId="0" applyNumberFormat="1" applyFont="1" applyFill="1" applyBorder="1" applyAlignment="1" applyProtection="1">
      <alignment horizontal="right"/>
      <protection locked="0"/>
    </xf>
    <xf numFmtId="3" fontId="8" fillId="2" borderId="93" xfId="0" applyNumberFormat="1" applyFont="1" applyFill="1" applyBorder="1" applyAlignment="1" applyProtection="1">
      <alignment horizontal="right"/>
      <protection locked="0"/>
    </xf>
    <xf numFmtId="3" fontId="8" fillId="2" borderId="94" xfId="0" applyNumberFormat="1" applyFont="1" applyFill="1" applyBorder="1" applyAlignment="1" applyProtection="1">
      <alignment horizontal="right"/>
      <protection locked="0"/>
    </xf>
    <xf numFmtId="3" fontId="5" fillId="2" borderId="95" xfId="0" applyNumberFormat="1" applyFont="1" applyFill="1" applyBorder="1" applyAlignment="1" applyProtection="1">
      <alignment horizontal="right"/>
      <protection locked="0"/>
    </xf>
    <xf numFmtId="3" fontId="8" fillId="2" borderId="96" xfId="0" applyNumberFormat="1" applyFont="1" applyFill="1" applyBorder="1" applyAlignment="1" applyProtection="1">
      <alignment horizontal="right"/>
      <protection locked="0"/>
    </xf>
    <xf numFmtId="3" fontId="8" fillId="2" borderId="97" xfId="0" applyNumberFormat="1" applyFont="1" applyFill="1" applyBorder="1" applyAlignment="1" applyProtection="1">
      <alignment horizontal="right"/>
      <protection locked="0"/>
    </xf>
    <xf numFmtId="3" fontId="5" fillId="2" borderId="89" xfId="0" applyNumberFormat="1" applyFont="1" applyFill="1" applyBorder="1" applyAlignment="1" applyProtection="1">
      <alignment horizontal="right"/>
      <protection locked="0"/>
    </xf>
    <xf numFmtId="3" fontId="5" fillId="2" borderId="98" xfId="0" applyNumberFormat="1" applyFont="1" applyFill="1" applyBorder="1" applyAlignment="1" applyProtection="1">
      <alignment horizontal="right"/>
      <protection locked="0"/>
    </xf>
    <xf numFmtId="3" fontId="5" fillId="2" borderId="99" xfId="0" applyNumberFormat="1" applyFont="1" applyFill="1" applyBorder="1" applyAlignment="1" applyProtection="1">
      <alignment horizontal="right"/>
      <protection locked="0"/>
    </xf>
    <xf numFmtId="3" fontId="5" fillId="0" borderId="98" xfId="0" applyNumberFormat="1" applyFont="1" applyFill="1" applyBorder="1" applyAlignment="1" applyProtection="1">
      <alignment horizontal="right"/>
      <protection locked="0"/>
    </xf>
    <xf numFmtId="3" fontId="8" fillId="2" borderId="100" xfId="0" applyNumberFormat="1" applyFont="1" applyFill="1" applyBorder="1" applyAlignment="1" applyProtection="1">
      <alignment horizontal="right"/>
      <protection locked="0"/>
    </xf>
    <xf numFmtId="3" fontId="8" fillId="2" borderId="101" xfId="0" applyNumberFormat="1" applyFont="1" applyFill="1" applyBorder="1" applyAlignment="1" applyProtection="1">
      <alignment horizontal="right"/>
      <protection locked="0"/>
    </xf>
    <xf numFmtId="3" fontId="8" fillId="2" borderId="102" xfId="0" applyNumberFormat="1" applyFont="1" applyFill="1" applyBorder="1" applyAlignment="1" applyProtection="1">
      <alignment horizontal="right"/>
      <protection locked="0"/>
    </xf>
    <xf numFmtId="41" fontId="8" fillId="2" borderId="88" xfId="0" applyNumberFormat="1" applyFont="1" applyFill="1" applyBorder="1" applyAlignment="1" applyProtection="1">
      <alignment horizontal="right"/>
      <protection locked="0"/>
    </xf>
    <xf numFmtId="41" fontId="8" fillId="2" borderId="89" xfId="0" applyNumberFormat="1" applyFont="1" applyFill="1" applyBorder="1" applyAlignment="1" applyProtection="1">
      <alignment horizontal="right"/>
      <protection locked="0"/>
    </xf>
    <xf numFmtId="41" fontId="5" fillId="2" borderId="92" xfId="0" applyNumberFormat="1" applyFont="1" applyFill="1" applyBorder="1" applyAlignment="1" applyProtection="1">
      <alignment horizontal="right"/>
      <protection locked="0"/>
    </xf>
    <xf numFmtId="3" fontId="8" fillId="2" borderId="104" xfId="0" applyNumberFormat="1" applyFont="1" applyFill="1" applyBorder="1" applyAlignment="1" applyProtection="1">
      <alignment horizontal="right"/>
      <protection locked="0"/>
    </xf>
    <xf numFmtId="3" fontId="8" fillId="2" borderId="105" xfId="0" applyNumberFormat="1" applyFont="1" applyFill="1" applyBorder="1" applyAlignment="1" applyProtection="1">
      <alignment horizontal="right"/>
      <protection locked="0"/>
    </xf>
    <xf numFmtId="4" fontId="5" fillId="2" borderId="101" xfId="0" applyNumberFormat="1" applyFont="1" applyFill="1" applyBorder="1" applyAlignment="1" applyProtection="1">
      <alignment horizontal="right"/>
      <protection locked="0"/>
    </xf>
    <xf numFmtId="4" fontId="5" fillId="2" borderId="108" xfId="0" applyNumberFormat="1" applyFont="1" applyFill="1" applyBorder="1" applyAlignment="1" applyProtection="1">
      <alignment horizontal="right"/>
      <protection locked="0"/>
    </xf>
    <xf numFmtId="0" fontId="8" fillId="8" borderId="11" xfId="0" applyFont="1" applyFill="1" applyBorder="1" applyAlignment="1" applyProtection="1">
      <protection locked="0"/>
    </xf>
    <xf numFmtId="165" fontId="8" fillId="8" borderId="18" xfId="5" applyNumberFormat="1" applyFont="1" applyFill="1" applyBorder="1" applyAlignment="1" applyProtection="1">
      <alignment horizontal="right"/>
      <protection locked="0"/>
    </xf>
    <xf numFmtId="165" fontId="8" fillId="8" borderId="5" xfId="5" applyNumberFormat="1" applyFont="1" applyFill="1" applyBorder="1" applyAlignment="1" applyProtection="1">
      <alignment horizontal="right"/>
      <protection locked="0"/>
    </xf>
    <xf numFmtId="165" fontId="8" fillId="8" borderId="86" xfId="5" applyNumberFormat="1" applyFont="1" applyFill="1" applyBorder="1" applyAlignment="1" applyProtection="1">
      <alignment horizontal="right"/>
      <protection locked="0"/>
    </xf>
    <xf numFmtId="165" fontId="8" fillId="8" borderId="87" xfId="5" applyNumberFormat="1" applyFont="1" applyFill="1" applyBorder="1" applyAlignment="1" applyProtection="1">
      <alignment horizontal="right"/>
      <protection locked="0"/>
    </xf>
    <xf numFmtId="0" fontId="8" fillId="8" borderId="23" xfId="0" applyFont="1" applyFill="1" applyBorder="1" applyAlignment="1" applyProtection="1">
      <protection locked="0"/>
    </xf>
    <xf numFmtId="165" fontId="8" fillId="8" borderId="37" xfId="5" applyNumberFormat="1" applyFont="1" applyFill="1" applyBorder="1" applyAlignment="1" applyProtection="1">
      <alignment horizontal="right"/>
      <protection locked="0"/>
    </xf>
    <xf numFmtId="165" fontId="8" fillId="8" borderId="19" xfId="5" applyNumberFormat="1" applyFont="1" applyFill="1" applyBorder="1" applyAlignment="1" applyProtection="1">
      <alignment horizontal="right"/>
      <protection locked="0"/>
    </xf>
    <xf numFmtId="165" fontId="8" fillId="8" borderId="103" xfId="5" applyNumberFormat="1" applyFont="1" applyFill="1" applyBorder="1" applyAlignment="1" applyProtection="1">
      <alignment horizontal="right"/>
      <protection locked="0"/>
    </xf>
    <xf numFmtId="165" fontId="8" fillId="8" borderId="85" xfId="5" applyNumberFormat="1" applyFont="1" applyFill="1" applyBorder="1" applyAlignment="1" applyProtection="1">
      <alignment horizontal="right"/>
      <protection locked="0"/>
    </xf>
    <xf numFmtId="0" fontId="8" fillId="8" borderId="70" xfId="0" applyFont="1" applyFill="1" applyBorder="1" applyAlignment="1" applyProtection="1">
      <protection locked="0"/>
    </xf>
    <xf numFmtId="165" fontId="8" fillId="8" borderId="71" xfId="5" applyNumberFormat="1" applyFont="1" applyFill="1" applyBorder="1" applyAlignment="1" applyProtection="1">
      <alignment horizontal="right"/>
      <protection locked="0"/>
    </xf>
    <xf numFmtId="165" fontId="8" fillId="8" borderId="72" xfId="5" applyNumberFormat="1" applyFont="1" applyFill="1" applyBorder="1" applyAlignment="1" applyProtection="1">
      <alignment horizontal="right"/>
      <protection locked="0"/>
    </xf>
    <xf numFmtId="165" fontId="8" fillId="8" borderId="106" xfId="5" applyNumberFormat="1" applyFont="1" applyFill="1" applyBorder="1" applyAlignment="1" applyProtection="1">
      <alignment horizontal="right"/>
      <protection locked="0"/>
    </xf>
    <xf numFmtId="165" fontId="8" fillId="8" borderId="107" xfId="5" applyNumberFormat="1" applyFont="1" applyFill="1" applyBorder="1" applyAlignment="1" applyProtection="1">
      <alignment horizontal="right"/>
      <protection locked="0"/>
    </xf>
    <xf numFmtId="0" fontId="8" fillId="8" borderId="33" xfId="0" applyFont="1" applyFill="1" applyBorder="1" applyAlignment="1"/>
    <xf numFmtId="165" fontId="8" fillId="8" borderId="32" xfId="5" applyNumberFormat="1" applyFont="1" applyFill="1" applyBorder="1" applyAlignment="1" applyProtection="1">
      <alignment horizontal="right"/>
      <protection locked="0"/>
    </xf>
    <xf numFmtId="165" fontId="8" fillId="8" borderId="83" xfId="5" applyNumberFormat="1" applyFont="1" applyFill="1" applyBorder="1" applyAlignment="1">
      <alignment horizontal="right"/>
    </xf>
    <xf numFmtId="165" fontId="8" fillId="8" borderId="109" xfId="5" applyNumberFormat="1" applyFont="1" applyFill="1" applyBorder="1" applyAlignment="1">
      <alignment horizontal="right"/>
    </xf>
    <xf numFmtId="165" fontId="8" fillId="8" borderId="32" xfId="5" applyNumberFormat="1" applyFont="1" applyFill="1" applyBorder="1" applyAlignment="1">
      <alignment horizontal="right"/>
    </xf>
    <xf numFmtId="165" fontId="8" fillId="8" borderId="110" xfId="5" applyNumberFormat="1" applyFont="1" applyFill="1" applyBorder="1" applyAlignment="1">
      <alignment horizontal="right"/>
    </xf>
    <xf numFmtId="165" fontId="8" fillId="0" borderId="1" xfId="5" applyNumberFormat="1" applyFont="1" applyFill="1" applyBorder="1" applyAlignment="1">
      <alignment horizontal="right"/>
    </xf>
    <xf numFmtId="41" fontId="5" fillId="5" borderId="112" xfId="0" applyNumberFormat="1" applyFont="1" applyFill="1" applyBorder="1" applyAlignment="1">
      <alignment horizontal="right"/>
    </xf>
    <xf numFmtId="3" fontId="5" fillId="5" borderId="113" xfId="0" applyNumberFormat="1" applyFont="1" applyFill="1" applyBorder="1" applyAlignment="1">
      <alignment horizontal="right"/>
    </xf>
    <xf numFmtId="3" fontId="5" fillId="5" borderId="112" xfId="0" applyNumberFormat="1" applyFont="1" applyFill="1" applyBorder="1" applyAlignment="1">
      <alignment horizontal="right"/>
    </xf>
    <xf numFmtId="3" fontId="8" fillId="5" borderId="114" xfId="0" applyNumberFormat="1" applyFont="1" applyFill="1" applyBorder="1" applyAlignment="1">
      <alignment horizontal="right"/>
    </xf>
    <xf numFmtId="3" fontId="8" fillId="5" borderId="115" xfId="0" applyNumberFormat="1" applyFont="1" applyFill="1" applyBorder="1" applyAlignment="1">
      <alignment horizontal="right"/>
    </xf>
    <xf numFmtId="3" fontId="5" fillId="5" borderId="116" xfId="0" applyNumberFormat="1" applyFont="1" applyFill="1" applyBorder="1" applyAlignment="1">
      <alignment horizontal="right"/>
    </xf>
    <xf numFmtId="3" fontId="8" fillId="5" borderId="117" xfId="0" applyNumberFormat="1" applyFont="1" applyFill="1" applyBorder="1" applyAlignment="1">
      <alignment horizontal="right"/>
    </xf>
    <xf numFmtId="165" fontId="8" fillId="8" borderId="111" xfId="5" applyNumberFormat="1" applyFont="1" applyFill="1" applyBorder="1" applyAlignment="1">
      <alignment horizontal="right"/>
    </xf>
    <xf numFmtId="41" fontId="8" fillId="5" borderId="112" xfId="0" applyNumberFormat="1" applyFont="1" applyFill="1" applyBorder="1" applyAlignment="1">
      <alignment horizontal="right"/>
    </xf>
    <xf numFmtId="165" fontId="8" fillId="8" borderId="74" xfId="5" applyNumberFormat="1" applyFont="1" applyFill="1" applyBorder="1" applyAlignment="1">
      <alignment horizontal="right"/>
    </xf>
    <xf numFmtId="3" fontId="8" fillId="5" borderId="118" xfId="0" applyNumberFormat="1" applyFont="1" applyFill="1" applyBorder="1" applyAlignment="1">
      <alignment horizontal="right"/>
    </xf>
    <xf numFmtId="165" fontId="8" fillId="8" borderId="119" xfId="5" applyNumberFormat="1" applyFont="1" applyFill="1" applyBorder="1" applyAlignment="1">
      <alignment horizontal="right"/>
    </xf>
    <xf numFmtId="4" fontId="8" fillId="5" borderId="117" xfId="0" applyNumberFormat="1" applyFont="1" applyFill="1" applyBorder="1" applyAlignment="1">
      <alignment horizontal="right"/>
    </xf>
    <xf numFmtId="165" fontId="8" fillId="8" borderId="120" xfId="5" applyNumberFormat="1" applyFont="1" applyFill="1" applyBorder="1" applyAlignment="1">
      <alignment horizontal="right"/>
    </xf>
    <xf numFmtId="0" fontId="5" fillId="7" borderId="60" xfId="0" applyFont="1" applyFill="1" applyBorder="1" applyAlignment="1">
      <alignment horizontal="left" vertical="top" wrapText="1" indent="1"/>
    </xf>
    <xf numFmtId="0" fontId="5" fillId="0" borderId="60" xfId="0" applyFont="1" applyBorder="1" applyAlignment="1">
      <alignment horizontal="left" vertical="top" wrapText="1" indent="1"/>
    </xf>
    <xf numFmtId="0" fontId="5" fillId="2" borderId="60" xfId="0" applyFont="1" applyFill="1" applyBorder="1" applyAlignment="1">
      <alignment horizontal="left" vertical="top" wrapText="1" indent="1"/>
    </xf>
    <xf numFmtId="49" fontId="5" fillId="0" borderId="60" xfId="3" applyNumberFormat="1" applyFont="1" applyFill="1" applyBorder="1" applyAlignment="1">
      <alignment horizontal="left" vertical="top" wrapText="1" indent="2"/>
    </xf>
    <xf numFmtId="0" fontId="5" fillId="2" borderId="59" xfId="0" applyFont="1" applyFill="1" applyBorder="1" applyAlignment="1">
      <alignment horizontal="left" vertical="top" wrapText="1" indent="1"/>
    </xf>
    <xf numFmtId="0" fontId="5" fillId="0" borderId="60" xfId="0" applyFont="1" applyFill="1" applyBorder="1" applyAlignment="1">
      <alignment horizontal="left" vertical="top" wrapText="1" indent="1"/>
    </xf>
    <xf numFmtId="0" fontId="5" fillId="2" borderId="60" xfId="4" applyFont="1" applyFill="1" applyBorder="1" applyAlignment="1">
      <alignment horizontal="left" vertical="top" wrapText="1" indent="1"/>
    </xf>
    <xf numFmtId="0" fontId="8" fillId="2" borderId="36" xfId="0" applyFont="1" applyFill="1" applyBorder="1"/>
    <xf numFmtId="3" fontId="8" fillId="2" borderId="16" xfId="0" applyNumberFormat="1" applyFont="1" applyFill="1" applyBorder="1" applyAlignment="1">
      <alignment horizontal="right" wrapText="1"/>
    </xf>
    <xf numFmtId="0" fontId="5" fillId="2" borderId="64" xfId="0" applyFont="1" applyFill="1" applyBorder="1" applyAlignment="1">
      <alignment horizontal="left" vertical="top" wrapText="1" indent="1"/>
    </xf>
    <xf numFmtId="3" fontId="8" fillId="5" borderId="16" xfId="0" applyNumberFormat="1" applyFont="1" applyFill="1" applyBorder="1" applyAlignment="1">
      <alignment horizontal="right" wrapText="1"/>
    </xf>
    <xf numFmtId="4" fontId="8" fillId="5" borderId="47" xfId="1" applyNumberFormat="1" applyFont="1" applyFill="1" applyBorder="1" applyAlignment="1">
      <alignment horizontal="right" wrapText="1"/>
    </xf>
    <xf numFmtId="49" fontId="5" fillId="0" borderId="64" xfId="3" applyNumberFormat="1" applyFont="1" applyFill="1" applyBorder="1" applyAlignment="1">
      <alignment horizontal="left" vertical="top" wrapText="1" indent="2"/>
    </xf>
    <xf numFmtId="0" fontId="5" fillId="2" borderId="59" xfId="4" applyFont="1" applyFill="1" applyBorder="1" applyAlignment="1">
      <alignment horizontal="left" vertical="top" wrapText="1" indent="1"/>
    </xf>
    <xf numFmtId="0" fontId="5" fillId="0" borderId="59" xfId="0" applyFont="1" applyFill="1" applyBorder="1" applyAlignment="1">
      <alignment horizontal="left" vertical="top" wrapText="1" indent="1"/>
    </xf>
    <xf numFmtId="0" fontId="5" fillId="0" borderId="60" xfId="0" applyFont="1" applyFill="1" applyBorder="1" applyAlignment="1">
      <alignment horizontal="left" vertical="top" wrapText="1" indent="2"/>
    </xf>
    <xf numFmtId="3" fontId="5" fillId="2" borderId="49" xfId="0" applyNumberFormat="1" applyFont="1" applyFill="1" applyBorder="1" applyAlignment="1">
      <alignment horizontal="right" wrapText="1"/>
    </xf>
    <xf numFmtId="0" fontId="5" fillId="2" borderId="64" xfId="0" applyFont="1" applyFill="1" applyBorder="1" applyAlignment="1">
      <alignment horizontal="left" vertical="top" wrapText="1" indent="2"/>
    </xf>
    <xf numFmtId="3" fontId="5" fillId="2" borderId="48" xfId="0" applyNumberFormat="1" applyFont="1" applyFill="1" applyBorder="1" applyAlignment="1">
      <alignment horizontal="right" wrapText="1"/>
    </xf>
    <xf numFmtId="0" fontId="5" fillId="2" borderId="59" xfId="0" applyFont="1" applyFill="1" applyBorder="1" applyAlignment="1">
      <alignment horizontal="left" vertical="top" indent="1"/>
    </xf>
    <xf numFmtId="0" fontId="5" fillId="2" borderId="64" xfId="0" quotePrefix="1" applyFont="1" applyFill="1" applyBorder="1" applyAlignment="1">
      <alignment horizontal="left" indent="3"/>
    </xf>
    <xf numFmtId="0" fontId="8" fillId="2" borderId="127" xfId="0" applyFont="1" applyFill="1" applyBorder="1"/>
    <xf numFmtId="3" fontId="8" fillId="2" borderId="128" xfId="0" applyNumberFormat="1" applyFont="1" applyFill="1" applyBorder="1" applyAlignment="1">
      <alignment horizontal="right" wrapText="1"/>
    </xf>
    <xf numFmtId="3" fontId="8" fillId="5" borderId="128" xfId="0" applyNumberFormat="1" applyFont="1" applyFill="1" applyBorder="1" applyAlignment="1">
      <alignment horizontal="right" wrapText="1"/>
    </xf>
    <xf numFmtId="4" fontId="8" fillId="5" borderId="129" xfId="1" applyNumberFormat="1" applyFont="1" applyFill="1" applyBorder="1" applyAlignment="1">
      <alignment horizontal="right" wrapText="1"/>
    </xf>
    <xf numFmtId="3" fontId="8" fillId="5" borderId="130" xfId="0" applyNumberFormat="1" applyFont="1" applyFill="1" applyBorder="1" applyAlignment="1">
      <alignment horizontal="right" wrapText="1"/>
    </xf>
    <xf numFmtId="0" fontId="8" fillId="2" borderId="58" xfId="0" applyFont="1" applyFill="1" applyBorder="1"/>
    <xf numFmtId="3" fontId="8" fillId="2" borderId="3" xfId="0" applyNumberFormat="1" applyFont="1" applyFill="1" applyBorder="1" applyAlignment="1">
      <alignment horizontal="right" wrapText="1"/>
    </xf>
    <xf numFmtId="3" fontId="8" fillId="5" borderId="3" xfId="0" applyNumberFormat="1" applyFont="1" applyFill="1" applyBorder="1" applyAlignment="1">
      <alignment horizontal="right" wrapText="1"/>
    </xf>
    <xf numFmtId="4" fontId="8" fillId="5" borderId="130" xfId="1" applyNumberFormat="1" applyFont="1" applyFill="1" applyBorder="1" applyAlignment="1">
      <alignment horizontal="right" wrapText="1"/>
    </xf>
    <xf numFmtId="3" fontId="5" fillId="2" borderId="54" xfId="0" applyNumberFormat="1" applyFont="1" applyFill="1" applyBorder="1" applyAlignment="1">
      <alignment horizontal="right" wrapText="1"/>
    </xf>
    <xf numFmtId="3" fontId="5" fillId="5" borderId="54" xfId="0" applyNumberFormat="1" applyFont="1" applyFill="1" applyBorder="1" applyAlignment="1">
      <alignment horizontal="right" wrapText="1"/>
    </xf>
    <xf numFmtId="4" fontId="5" fillId="5" borderId="126" xfId="1" applyNumberFormat="1" applyFont="1" applyFill="1" applyBorder="1" applyAlignment="1">
      <alignment horizontal="right" wrapText="1"/>
    </xf>
    <xf numFmtId="3" fontId="5" fillId="5" borderId="48" xfId="0" applyNumberFormat="1" applyFont="1" applyFill="1" applyBorder="1" applyAlignment="1">
      <alignment horizontal="right" wrapText="1"/>
    </xf>
    <xf numFmtId="4" fontId="5" fillId="5" borderId="125" xfId="1" applyNumberFormat="1" applyFont="1" applyFill="1" applyBorder="1" applyAlignment="1">
      <alignment horizontal="right" wrapText="1"/>
    </xf>
    <xf numFmtId="3" fontId="5" fillId="2" borderId="121" xfId="0" applyNumberFormat="1" applyFont="1" applyFill="1" applyBorder="1" applyAlignment="1">
      <alignment horizontal="right" wrapText="1"/>
    </xf>
    <xf numFmtId="3" fontId="5" fillId="5" borderId="122" xfId="0" applyNumberFormat="1" applyFont="1" applyFill="1" applyBorder="1" applyAlignment="1">
      <alignment horizontal="right" wrapText="1"/>
    </xf>
    <xf numFmtId="3" fontId="5" fillId="5" borderId="30" xfId="0" applyNumberFormat="1" applyFont="1" applyFill="1" applyBorder="1" applyAlignment="1">
      <alignment horizontal="right" wrapText="1"/>
    </xf>
    <xf numFmtId="3" fontId="5" fillId="5" borderId="55" xfId="0" applyNumberFormat="1" applyFont="1" applyFill="1" applyBorder="1" applyAlignment="1">
      <alignment horizontal="right" wrapText="1"/>
    </xf>
    <xf numFmtId="3" fontId="5" fillId="5" borderId="121" xfId="0" applyNumberFormat="1" applyFont="1" applyFill="1" applyBorder="1" applyAlignment="1">
      <alignment horizontal="right" wrapText="1"/>
    </xf>
    <xf numFmtId="4" fontId="5" fillId="5" borderId="123" xfId="1" applyNumberFormat="1" applyFont="1" applyFill="1" applyBorder="1" applyAlignment="1">
      <alignment horizontal="right" wrapText="1"/>
    </xf>
    <xf numFmtId="3" fontId="5" fillId="5" borderId="49" xfId="0" applyNumberFormat="1" applyFont="1" applyFill="1" applyBorder="1" applyAlignment="1">
      <alignment horizontal="right" wrapText="1"/>
    </xf>
    <xf numFmtId="4" fontId="5" fillId="5" borderId="124" xfId="1" applyNumberFormat="1" applyFont="1" applyFill="1" applyBorder="1" applyAlignment="1">
      <alignment horizontal="right" wrapText="1"/>
    </xf>
    <xf numFmtId="3" fontId="5" fillId="0" borderId="49" xfId="0" applyNumberFormat="1" applyFont="1" applyFill="1" applyBorder="1" applyAlignment="1">
      <alignment horizontal="right" wrapText="1"/>
    </xf>
    <xf numFmtId="4" fontId="5" fillId="5" borderId="14" xfId="1" applyNumberFormat="1" applyFont="1" applyFill="1" applyBorder="1" applyAlignment="1">
      <alignment horizontal="right" wrapText="1"/>
    </xf>
    <xf numFmtId="165" fontId="8" fillId="8" borderId="16" xfId="5" applyNumberFormat="1" applyFont="1" applyFill="1" applyBorder="1" applyAlignment="1" applyProtection="1">
      <alignment horizontal="right"/>
      <protection locked="0"/>
    </xf>
    <xf numFmtId="165" fontId="8" fillId="8" borderId="131" xfId="5" applyNumberFormat="1" applyFont="1" applyFill="1" applyBorder="1" applyAlignment="1" applyProtection="1">
      <alignment horizontal="right"/>
      <protection locked="0"/>
    </xf>
    <xf numFmtId="165" fontId="8" fillId="8" borderId="132" xfId="5" applyNumberFormat="1" applyFont="1" applyFill="1" applyBorder="1" applyAlignment="1" applyProtection="1">
      <alignment horizontal="right"/>
      <protection locked="0"/>
    </xf>
    <xf numFmtId="165" fontId="8" fillId="8" borderId="44" xfId="5" applyNumberFormat="1" applyFont="1" applyFill="1" applyBorder="1" applyAlignment="1">
      <alignment horizontal="right"/>
    </xf>
    <xf numFmtId="0" fontId="8" fillId="2" borderId="31" xfId="0" applyFont="1" applyFill="1" applyBorder="1" applyProtection="1">
      <protection locked="0"/>
    </xf>
    <xf numFmtId="3" fontId="5" fillId="5" borderId="25" xfId="0" applyNumberFormat="1" applyFont="1" applyFill="1" applyBorder="1" applyAlignment="1">
      <alignment horizontal="right" wrapText="1"/>
    </xf>
    <xf numFmtId="4" fontId="5" fillId="5" borderId="133" xfId="1" applyNumberFormat="1" applyFont="1" applyFill="1" applyBorder="1" applyAlignment="1">
      <alignment horizontal="right" wrapText="1"/>
    </xf>
    <xf numFmtId="165" fontId="5" fillId="7" borderId="9" xfId="0" applyNumberFormat="1" applyFont="1" applyFill="1" applyBorder="1"/>
    <xf numFmtId="3" fontId="5" fillId="7" borderId="9" xfId="1" applyNumberFormat="1" applyFont="1" applyFill="1" applyBorder="1"/>
    <xf numFmtId="165" fontId="5" fillId="7" borderId="9" xfId="0" applyNumberFormat="1" applyFont="1" applyFill="1" applyBorder="1" applyAlignment="1">
      <alignment horizontal="right"/>
    </xf>
    <xf numFmtId="3" fontId="5" fillId="7" borderId="9" xfId="1" applyNumberFormat="1" applyFont="1" applyFill="1" applyBorder="1" applyAlignment="1">
      <alignment horizontal="right"/>
    </xf>
    <xf numFmtId="164" fontId="8" fillId="7" borderId="20" xfId="1" applyNumberFormat="1" applyFont="1" applyFill="1" applyBorder="1" applyAlignment="1">
      <alignment horizontal="right"/>
    </xf>
    <xf numFmtId="164" fontId="5" fillId="7" borderId="9" xfId="1" applyNumberFormat="1" applyFont="1" applyFill="1" applyBorder="1" applyAlignment="1">
      <alignment horizontal="right"/>
    </xf>
    <xf numFmtId="0" fontId="5" fillId="0" borderId="0" xfId="0" applyFont="1" applyAlignment="1">
      <alignment wrapText="1"/>
    </xf>
    <xf numFmtId="0" fontId="7" fillId="9" borderId="41" xfId="0" applyFont="1" applyFill="1" applyBorder="1" applyAlignment="1"/>
    <xf numFmtId="0" fontId="7" fillId="9" borderId="42" xfId="0" applyFont="1" applyFill="1" applyBorder="1" applyAlignment="1">
      <alignment horizontal="center" vertical="center"/>
    </xf>
    <xf numFmtId="0" fontId="7" fillId="9" borderId="45" xfId="0" applyFont="1" applyFill="1" applyBorder="1" applyAlignment="1"/>
    <xf numFmtId="0" fontId="7" fillId="9" borderId="3"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20" xfId="0" applyFont="1" applyFill="1" applyBorder="1" applyAlignment="1">
      <alignment vertical="center"/>
    </xf>
    <xf numFmtId="0" fontId="7" fillId="9" borderId="35" xfId="0" applyFont="1" applyFill="1" applyBorder="1" applyAlignment="1">
      <alignment horizontal="center" vertical="center" wrapText="1"/>
    </xf>
    <xf numFmtId="0" fontId="7" fillId="10" borderId="42" xfId="0" applyFont="1" applyFill="1" applyBorder="1" applyAlignment="1">
      <alignment horizontal="center" vertical="center"/>
    </xf>
    <xf numFmtId="0" fontId="7" fillId="10" borderId="3" xfId="0" applyFont="1" applyFill="1" applyBorder="1" applyAlignment="1">
      <alignment horizontal="center" vertical="center" wrapText="1"/>
    </xf>
    <xf numFmtId="0" fontId="6" fillId="9" borderId="41" xfId="0" applyFont="1" applyFill="1" applyBorder="1" applyAlignment="1">
      <alignment wrapText="1"/>
    </xf>
    <xf numFmtId="0" fontId="6" fillId="9" borderId="45" xfId="0" applyFont="1" applyFill="1" applyBorder="1" applyAlignment="1">
      <alignment wrapText="1"/>
    </xf>
    <xf numFmtId="0" fontId="7" fillId="9" borderId="46"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86"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30" xfId="0" applyFont="1" applyFill="1" applyBorder="1" applyAlignment="1">
      <alignment horizontal="center" vertical="center" wrapText="1"/>
    </xf>
    <xf numFmtId="0" fontId="7" fillId="9" borderId="20" xfId="0" applyFont="1" applyFill="1" applyBorder="1" applyAlignment="1">
      <alignment vertical="center" wrapText="1"/>
    </xf>
    <xf numFmtId="0" fontId="7" fillId="10" borderId="74" xfId="0" applyFont="1" applyFill="1" applyBorder="1" applyAlignment="1">
      <alignment horizontal="center" vertical="center"/>
    </xf>
    <xf numFmtId="0" fontId="7" fillId="10" borderId="111"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9" borderId="26" xfId="0" applyFont="1" applyFill="1" applyBorder="1" applyAlignment="1">
      <alignment horizontal="center" vertical="center" wrapText="1"/>
    </xf>
    <xf numFmtId="0" fontId="7" fillId="10" borderId="26" xfId="0" applyFont="1" applyFill="1" applyBorder="1" applyAlignment="1">
      <alignment horizontal="center" vertical="center" wrapText="1"/>
    </xf>
    <xf numFmtId="0" fontId="7" fillId="10" borderId="27" xfId="0" applyFont="1" applyFill="1" applyBorder="1" applyAlignment="1">
      <alignment horizontal="center" vertical="center" wrapText="1"/>
    </xf>
    <xf numFmtId="43" fontId="8" fillId="2" borderId="0" xfId="0" applyNumberFormat="1" applyFont="1" applyFill="1" applyBorder="1"/>
    <xf numFmtId="4" fontId="8" fillId="2" borderId="0" xfId="0" applyNumberFormat="1" applyFont="1" applyFill="1" applyBorder="1"/>
    <xf numFmtId="4" fontId="8" fillId="5" borderId="0" xfId="0" applyNumberFormat="1" applyFont="1" applyFill="1" applyBorder="1"/>
    <xf numFmtId="4" fontId="8" fillId="0" borderId="0" xfId="1" applyNumberFormat="1" applyFont="1" applyFill="1" applyBorder="1"/>
    <xf numFmtId="0" fontId="8" fillId="2" borderId="6" xfId="0" applyFont="1" applyFill="1" applyBorder="1" applyAlignment="1">
      <alignment horizontal="left" wrapText="1"/>
    </xf>
    <xf numFmtId="165" fontId="8" fillId="8" borderId="0" xfId="5" applyNumberFormat="1" applyFont="1" applyFill="1" applyBorder="1" applyAlignment="1" applyProtection="1">
      <alignment horizontal="right"/>
      <protection locked="0"/>
    </xf>
    <xf numFmtId="165" fontId="8" fillId="8" borderId="0" xfId="5" applyNumberFormat="1" applyFont="1" applyFill="1" applyBorder="1" applyAlignment="1">
      <alignment horizontal="right"/>
    </xf>
    <xf numFmtId="165" fontId="8" fillId="0" borderId="0" xfId="5" applyNumberFormat="1" applyFont="1" applyFill="1" applyBorder="1" applyAlignment="1">
      <alignment horizontal="right"/>
    </xf>
    <xf numFmtId="165" fontId="8" fillId="6" borderId="0" xfId="5" applyNumberFormat="1" applyFont="1" applyFill="1" applyBorder="1" applyAlignment="1" applyProtection="1">
      <alignment horizontal="right"/>
      <protection locked="0"/>
    </xf>
    <xf numFmtId="0" fontId="5" fillId="8" borderId="0" xfId="0" applyFont="1" applyFill="1" applyBorder="1" applyAlignment="1"/>
    <xf numFmtId="0" fontId="5" fillId="0" borderId="0" xfId="0" applyFont="1" applyAlignment="1">
      <alignment wrapText="1"/>
    </xf>
    <xf numFmtId="0" fontId="7" fillId="9" borderId="26" xfId="0" applyFont="1" applyFill="1" applyBorder="1" applyAlignment="1">
      <alignment horizontal="center" vertical="top" wrapText="1"/>
    </xf>
    <xf numFmtId="0" fontId="7" fillId="10" borderId="22" xfId="0" applyFont="1" applyFill="1" applyBorder="1" applyAlignment="1">
      <alignment horizontal="center" vertical="top" wrapText="1"/>
    </xf>
    <xf numFmtId="0" fontId="7" fillId="10" borderId="26" xfId="0" applyFont="1" applyFill="1" applyBorder="1" applyAlignment="1">
      <alignment horizontal="center" vertical="top" wrapText="1"/>
    </xf>
    <xf numFmtId="0" fontId="7" fillId="10" borderId="27" xfId="0" applyFont="1" applyFill="1" applyBorder="1" applyAlignment="1">
      <alignment horizontal="center" vertical="top" wrapText="1"/>
    </xf>
    <xf numFmtId="0" fontId="7" fillId="9" borderId="13" xfId="0" applyFont="1" applyFill="1" applyBorder="1" applyAlignment="1">
      <alignment horizontal="center" vertical="center"/>
    </xf>
    <xf numFmtId="0" fontId="5" fillId="9" borderId="15" xfId="0" applyFont="1" applyFill="1" applyBorder="1" applyAlignment="1">
      <alignment horizontal="center" vertical="center"/>
    </xf>
    <xf numFmtId="0" fontId="7" fillId="9" borderId="38" xfId="0" applyFont="1" applyFill="1" applyBorder="1" applyAlignment="1">
      <alignment horizontal="center" vertical="center"/>
    </xf>
    <xf numFmtId="0" fontId="5" fillId="9" borderId="19" xfId="0" applyFont="1" applyFill="1" applyBorder="1" applyAlignment="1">
      <alignment horizontal="center" vertical="center"/>
    </xf>
    <xf numFmtId="0" fontId="5" fillId="9" borderId="19" xfId="0" applyFont="1" applyFill="1" applyBorder="1" applyAlignment="1"/>
    <xf numFmtId="0" fontId="7" fillId="9" borderId="84" xfId="0" applyFont="1" applyFill="1" applyBorder="1" applyAlignment="1">
      <alignment horizontal="center" vertical="center"/>
    </xf>
    <xf numFmtId="0" fontId="7" fillId="9" borderId="19" xfId="0" applyFont="1" applyFill="1" applyBorder="1" applyAlignment="1">
      <alignment horizontal="center" vertical="center"/>
    </xf>
    <xf numFmtId="0" fontId="7" fillId="9" borderId="85" xfId="0" applyFont="1" applyFill="1" applyBorder="1" applyAlignment="1">
      <alignment horizontal="center" vertical="center"/>
    </xf>
    <xf numFmtId="0" fontId="7" fillId="3" borderId="36" xfId="0" applyFont="1" applyFill="1" applyBorder="1" applyAlignment="1">
      <alignment horizontal="center" vertical="center"/>
    </xf>
    <xf numFmtId="0" fontId="5" fillId="0" borderId="5" xfId="0" applyFont="1" applyBorder="1" applyAlignment="1">
      <alignment horizontal="center" vertical="center"/>
    </xf>
    <xf numFmtId="0" fontId="5" fillId="0" borderId="35" xfId="0" applyFont="1" applyBorder="1" applyAlignment="1">
      <alignment horizontal="center" vertical="center"/>
    </xf>
    <xf numFmtId="0" fontId="7" fillId="3" borderId="17"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22" xfId="0" applyFont="1" applyFill="1" applyBorder="1" applyAlignment="1">
      <alignment horizontal="center" vertical="center"/>
    </xf>
  </cellXfs>
  <cellStyles count="7">
    <cellStyle name="Comma" xfId="1" builtinId="3"/>
    <cellStyle name="Comma 2" xfId="2"/>
    <cellStyle name="Comma 2 2 2 2" xfId="6"/>
    <cellStyle name="Normal" xfId="0" builtinId="0"/>
    <cellStyle name="Normal 2" xfId="3"/>
    <cellStyle name="Normal_Revised Option Template 2" xfId="4"/>
    <cellStyle name="Percent" xfId="5" builtinId="5"/>
  </cellStyles>
  <dxfs count="0"/>
  <tableStyles count="0" defaultTableStyle="TableStyleMedium9" defaultPivotStyle="PivotStyleLight16"/>
  <colors>
    <mruColors>
      <color rgb="FF065196"/>
      <color rgb="FF565656"/>
      <color rgb="FF66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tabSelected="1" view="pageBreakPreview" zoomScale="80" zoomScaleNormal="100" zoomScaleSheetLayoutView="80" workbookViewId="0">
      <pane xSplit="1" ySplit="7" topLeftCell="B8" activePane="bottomRight" state="frozen"/>
      <selection pane="topRight"/>
      <selection pane="bottomLeft"/>
      <selection pane="bottomRight"/>
    </sheetView>
  </sheetViews>
  <sheetFormatPr defaultColWidth="9.33203125" defaultRowHeight="15" x14ac:dyDescent="0.25"/>
  <cols>
    <col min="1" max="1" width="66.6640625" style="3" customWidth="1"/>
    <col min="2" max="5" width="22.6640625" style="3" customWidth="1"/>
    <col min="6" max="6" width="21.6640625" style="3" customWidth="1"/>
    <col min="7" max="16384" width="9.33203125" style="3"/>
  </cols>
  <sheetData>
    <row r="1" spans="1:6" ht="7.65" customHeight="1" x14ac:dyDescent="0.25">
      <c r="A1" s="290" t="s">
        <v>97</v>
      </c>
      <c r="B1" s="12"/>
      <c r="C1" s="12"/>
      <c r="D1" s="12"/>
      <c r="E1" s="12"/>
      <c r="F1" s="12"/>
    </row>
    <row r="2" spans="1:6" ht="15.6" x14ac:dyDescent="0.3">
      <c r="A2" s="1" t="s">
        <v>0</v>
      </c>
      <c r="B2" s="2"/>
      <c r="C2" s="2"/>
      <c r="D2" s="2"/>
      <c r="E2" s="2"/>
      <c r="F2" s="2"/>
    </row>
    <row r="3" spans="1:6" ht="15.6" x14ac:dyDescent="0.3">
      <c r="A3" s="1" t="s">
        <v>64</v>
      </c>
      <c r="B3" s="2"/>
      <c r="C3" s="2"/>
      <c r="D3" s="2"/>
      <c r="E3" s="2"/>
      <c r="F3" s="2"/>
    </row>
    <row r="4" spans="1:6" ht="15.6" x14ac:dyDescent="0.3">
      <c r="A4" s="1" t="s">
        <v>57</v>
      </c>
      <c r="B4" s="2"/>
      <c r="C4" s="2"/>
      <c r="D4" s="2"/>
      <c r="E4" s="2"/>
      <c r="F4" s="2"/>
    </row>
    <row r="5" spans="1:6" ht="16.2" thickBot="1" x14ac:dyDescent="0.35">
      <c r="A5" s="4" t="s">
        <v>1</v>
      </c>
      <c r="B5" s="2"/>
      <c r="C5" s="2"/>
      <c r="D5" s="2"/>
      <c r="E5" s="2"/>
      <c r="F5" s="2"/>
    </row>
    <row r="6" spans="1:6" ht="15.6" x14ac:dyDescent="0.3">
      <c r="A6" s="291"/>
      <c r="B6" s="292">
        <v>2016</v>
      </c>
      <c r="C6" s="330">
        <v>2017</v>
      </c>
      <c r="D6" s="331"/>
      <c r="E6" s="298">
        <v>2018</v>
      </c>
      <c r="F6" s="296"/>
    </row>
    <row r="7" spans="1:6" ht="51.9" customHeight="1" thickBot="1" x14ac:dyDescent="0.35">
      <c r="A7" s="293"/>
      <c r="B7" s="294" t="s">
        <v>88</v>
      </c>
      <c r="C7" s="295" t="s">
        <v>92</v>
      </c>
      <c r="D7" s="294" t="s">
        <v>68</v>
      </c>
      <c r="E7" s="299" t="s">
        <v>91</v>
      </c>
      <c r="F7" s="297" t="s">
        <v>69</v>
      </c>
    </row>
    <row r="8" spans="1:6" ht="15.6" x14ac:dyDescent="0.3">
      <c r="A8" s="128" t="s">
        <v>25</v>
      </c>
      <c r="B8" s="6"/>
      <c r="C8" s="13"/>
      <c r="D8" s="6"/>
      <c r="E8" s="14"/>
      <c r="F8" s="284"/>
    </row>
    <row r="9" spans="1:6" x14ac:dyDescent="0.25">
      <c r="A9" s="18" t="s">
        <v>59</v>
      </c>
      <c r="B9" s="32">
        <v>1899</v>
      </c>
      <c r="C9" s="33">
        <v>1755</v>
      </c>
      <c r="D9" s="32">
        <v>1786</v>
      </c>
      <c r="E9" s="34">
        <v>1831</v>
      </c>
      <c r="F9" s="138">
        <v>45</v>
      </c>
    </row>
    <row r="10" spans="1:6" ht="15.6" x14ac:dyDescent="0.3">
      <c r="A10" s="19" t="s">
        <v>6</v>
      </c>
      <c r="B10" s="35">
        <v>1899</v>
      </c>
      <c r="C10" s="36">
        <v>1755</v>
      </c>
      <c r="D10" s="35">
        <v>1786</v>
      </c>
      <c r="E10" s="37">
        <v>1831</v>
      </c>
      <c r="F10" s="139">
        <v>45</v>
      </c>
    </row>
    <row r="11" spans="1:6" x14ac:dyDescent="0.25">
      <c r="A11" s="17" t="s">
        <v>7</v>
      </c>
      <c r="B11" s="29">
        <v>-198</v>
      </c>
      <c r="C11" s="30">
        <v>-67</v>
      </c>
      <c r="D11" s="29">
        <v>-67</v>
      </c>
      <c r="E11" s="31">
        <v>-67</v>
      </c>
      <c r="F11" s="140">
        <v>0</v>
      </c>
    </row>
    <row r="12" spans="1:6" x14ac:dyDescent="0.25">
      <c r="A12" s="20" t="s">
        <v>44</v>
      </c>
      <c r="B12" s="29">
        <v>0</v>
      </c>
      <c r="C12" s="30">
        <v>0</v>
      </c>
      <c r="D12" s="29">
        <v>0</v>
      </c>
      <c r="E12" s="31">
        <v>0</v>
      </c>
      <c r="F12" s="138">
        <v>0</v>
      </c>
    </row>
    <row r="13" spans="1:6" ht="16.2" thickBot="1" x14ac:dyDescent="0.35">
      <c r="A13" s="75" t="s">
        <v>9</v>
      </c>
      <c r="B13" s="38">
        <v>1701</v>
      </c>
      <c r="C13" s="39">
        <v>1688</v>
      </c>
      <c r="D13" s="38">
        <v>1719</v>
      </c>
      <c r="E13" s="40">
        <v>1764</v>
      </c>
      <c r="F13" s="141">
        <v>45</v>
      </c>
    </row>
    <row r="14" spans="1:6" ht="16.2" thickTop="1" x14ac:dyDescent="0.3">
      <c r="A14" s="24" t="s">
        <v>27</v>
      </c>
      <c r="B14" s="41"/>
      <c r="C14" s="42"/>
      <c r="D14" s="41"/>
      <c r="E14" s="43"/>
      <c r="F14" s="285"/>
    </row>
    <row r="15" spans="1:6" ht="14.25" customHeight="1" x14ac:dyDescent="0.25">
      <c r="A15" s="21" t="s">
        <v>29</v>
      </c>
      <c r="B15" s="26">
        <v>1871</v>
      </c>
      <c r="C15" s="27">
        <v>1721</v>
      </c>
      <c r="D15" s="26">
        <v>1736</v>
      </c>
      <c r="E15" s="28">
        <v>1781</v>
      </c>
      <c r="F15" s="137">
        <v>45</v>
      </c>
    </row>
    <row r="16" spans="1:6" x14ac:dyDescent="0.25">
      <c r="A16" s="21" t="s">
        <v>11</v>
      </c>
      <c r="B16" s="29">
        <v>3</v>
      </c>
      <c r="C16" s="30">
        <v>10</v>
      </c>
      <c r="D16" s="29">
        <v>22</v>
      </c>
      <c r="E16" s="31">
        <v>22</v>
      </c>
      <c r="F16" s="137">
        <v>0</v>
      </c>
    </row>
    <row r="17" spans="1:6" x14ac:dyDescent="0.25">
      <c r="A17" s="21" t="s">
        <v>19</v>
      </c>
      <c r="B17" s="29">
        <v>21</v>
      </c>
      <c r="C17" s="30">
        <v>19</v>
      </c>
      <c r="D17" s="29">
        <v>28</v>
      </c>
      <c r="E17" s="31">
        <v>28</v>
      </c>
      <c r="F17" s="137">
        <v>0</v>
      </c>
    </row>
    <row r="18" spans="1:6" x14ac:dyDescent="0.25">
      <c r="A18" s="21" t="s">
        <v>20</v>
      </c>
      <c r="B18" s="29">
        <v>0</v>
      </c>
      <c r="C18" s="30">
        <v>0</v>
      </c>
      <c r="D18" s="29">
        <v>0</v>
      </c>
      <c r="E18" s="31">
        <v>0</v>
      </c>
      <c r="F18" s="137">
        <v>0</v>
      </c>
    </row>
    <row r="19" spans="1:6" x14ac:dyDescent="0.25">
      <c r="A19" s="21" t="s">
        <v>21</v>
      </c>
      <c r="B19" s="29">
        <v>0</v>
      </c>
      <c r="C19" s="30">
        <v>0</v>
      </c>
      <c r="D19" s="29">
        <v>0</v>
      </c>
      <c r="E19" s="31">
        <v>0</v>
      </c>
      <c r="F19" s="137">
        <v>0</v>
      </c>
    </row>
    <row r="20" spans="1:6" x14ac:dyDescent="0.25">
      <c r="A20" s="21" t="s">
        <v>22</v>
      </c>
      <c r="B20" s="29">
        <v>0</v>
      </c>
      <c r="C20" s="30">
        <v>0</v>
      </c>
      <c r="D20" s="29">
        <v>0</v>
      </c>
      <c r="E20" s="31">
        <v>0</v>
      </c>
      <c r="F20" s="137">
        <v>0</v>
      </c>
    </row>
    <row r="21" spans="1:6" ht="13.5" customHeight="1" x14ac:dyDescent="0.25">
      <c r="A21" s="21" t="s">
        <v>23</v>
      </c>
      <c r="B21" s="29">
        <v>4</v>
      </c>
      <c r="C21" s="30">
        <v>5</v>
      </c>
      <c r="D21" s="29">
        <v>0</v>
      </c>
      <c r="E21" s="31">
        <v>0</v>
      </c>
      <c r="F21" s="137">
        <v>0</v>
      </c>
    </row>
    <row r="22" spans="1:6" ht="15.6" x14ac:dyDescent="0.3">
      <c r="A22" s="22" t="s">
        <v>24</v>
      </c>
      <c r="B22" s="35">
        <v>1899</v>
      </c>
      <c r="C22" s="35">
        <v>1755</v>
      </c>
      <c r="D22" s="35">
        <v>1786</v>
      </c>
      <c r="E22" s="37">
        <v>1831</v>
      </c>
      <c r="F22" s="139">
        <v>45</v>
      </c>
    </row>
    <row r="23" spans="1:6" x14ac:dyDescent="0.25">
      <c r="A23" s="23" t="s">
        <v>7</v>
      </c>
      <c r="B23" s="44">
        <v>-198</v>
      </c>
      <c r="C23" s="45">
        <v>-67</v>
      </c>
      <c r="D23" s="44">
        <v>-67</v>
      </c>
      <c r="E23" s="46">
        <v>-67</v>
      </c>
      <c r="F23" s="142">
        <v>0</v>
      </c>
    </row>
    <row r="24" spans="1:6" ht="16.2" thickBot="1" x14ac:dyDescent="0.35">
      <c r="A24" s="25" t="s">
        <v>8</v>
      </c>
      <c r="B24" s="47">
        <v>1701</v>
      </c>
      <c r="C24" s="48">
        <v>1688</v>
      </c>
      <c r="D24" s="47">
        <v>1719</v>
      </c>
      <c r="E24" s="49">
        <v>1764</v>
      </c>
      <c r="F24" s="143">
        <v>45</v>
      </c>
    </row>
    <row r="25" spans="1:6" ht="4.5" customHeight="1" x14ac:dyDescent="0.3">
      <c r="A25" s="24"/>
      <c r="B25" s="41"/>
      <c r="C25" s="42"/>
      <c r="D25" s="41"/>
      <c r="E25" s="43"/>
      <c r="F25" s="285"/>
    </row>
    <row r="26" spans="1:6" ht="15.6" x14ac:dyDescent="0.3">
      <c r="A26" s="24" t="s">
        <v>26</v>
      </c>
      <c r="B26" s="41"/>
      <c r="C26" s="42"/>
      <c r="D26" s="41"/>
      <c r="E26" s="43"/>
      <c r="F26" s="285"/>
    </row>
    <row r="27" spans="1:6" x14ac:dyDescent="0.25">
      <c r="A27" s="16" t="s">
        <v>12</v>
      </c>
      <c r="B27" s="26">
        <v>0</v>
      </c>
      <c r="C27" s="27">
        <v>0</v>
      </c>
      <c r="D27" s="26">
        <v>0</v>
      </c>
      <c r="E27" s="28">
        <v>0</v>
      </c>
      <c r="F27" s="137">
        <v>0</v>
      </c>
    </row>
    <row r="28" spans="1:6" x14ac:dyDescent="0.25">
      <c r="A28" s="17" t="s">
        <v>13</v>
      </c>
      <c r="B28" s="29">
        <v>0</v>
      </c>
      <c r="C28" s="30">
        <v>0</v>
      </c>
      <c r="D28" s="29">
        <v>0</v>
      </c>
      <c r="E28" s="31">
        <v>0</v>
      </c>
      <c r="F28" s="137">
        <v>0</v>
      </c>
    </row>
    <row r="29" spans="1:6" x14ac:dyDescent="0.25">
      <c r="A29" s="17" t="s">
        <v>14</v>
      </c>
      <c r="B29" s="29">
        <v>0</v>
      </c>
      <c r="C29" s="30">
        <v>0</v>
      </c>
      <c r="D29" s="29">
        <v>0</v>
      </c>
      <c r="E29" s="31">
        <v>0</v>
      </c>
      <c r="F29" s="137">
        <v>0</v>
      </c>
    </row>
    <row r="30" spans="1:6" x14ac:dyDescent="0.25">
      <c r="A30" s="17" t="s">
        <v>15</v>
      </c>
      <c r="B30" s="29">
        <v>0</v>
      </c>
      <c r="C30" s="30">
        <v>0</v>
      </c>
      <c r="D30" s="29">
        <v>0</v>
      </c>
      <c r="E30" s="31">
        <v>0</v>
      </c>
      <c r="F30" s="137">
        <v>0</v>
      </c>
    </row>
    <row r="31" spans="1:6" x14ac:dyDescent="0.25">
      <c r="A31" s="17" t="s">
        <v>16</v>
      </c>
      <c r="B31" s="29">
        <v>0</v>
      </c>
      <c r="C31" s="30">
        <v>0</v>
      </c>
      <c r="D31" s="29">
        <v>0</v>
      </c>
      <c r="E31" s="31">
        <v>0</v>
      </c>
      <c r="F31" s="137">
        <v>0</v>
      </c>
    </row>
    <row r="32" spans="1:6" x14ac:dyDescent="0.25">
      <c r="A32" s="17" t="s">
        <v>17</v>
      </c>
      <c r="B32" s="29">
        <v>0</v>
      </c>
      <c r="C32" s="30">
        <v>0</v>
      </c>
      <c r="D32" s="29">
        <v>0</v>
      </c>
      <c r="E32" s="31">
        <v>0</v>
      </c>
      <c r="F32" s="137">
        <v>0</v>
      </c>
    </row>
    <row r="33" spans="1:6" x14ac:dyDescent="0.25">
      <c r="A33" s="17" t="s">
        <v>18</v>
      </c>
      <c r="B33" s="29">
        <v>0</v>
      </c>
      <c r="C33" s="30">
        <v>0</v>
      </c>
      <c r="D33" s="29">
        <v>0</v>
      </c>
      <c r="E33" s="31">
        <v>0</v>
      </c>
      <c r="F33" s="137">
        <v>0</v>
      </c>
    </row>
    <row r="34" spans="1:6" ht="16.2" thickBot="1" x14ac:dyDescent="0.35">
      <c r="A34" s="25" t="s">
        <v>5</v>
      </c>
      <c r="B34" s="47">
        <v>0</v>
      </c>
      <c r="C34" s="48">
        <v>0</v>
      </c>
      <c r="D34" s="47">
        <v>0</v>
      </c>
      <c r="E34" s="49">
        <v>0</v>
      </c>
      <c r="F34" s="143">
        <v>0</v>
      </c>
    </row>
    <row r="35" spans="1:6" ht="16.2" thickBot="1" x14ac:dyDescent="0.35">
      <c r="A35" s="76" t="s">
        <v>9</v>
      </c>
      <c r="B35" s="52">
        <v>1701</v>
      </c>
      <c r="C35" s="53">
        <v>1688</v>
      </c>
      <c r="D35" s="52">
        <v>1719</v>
      </c>
      <c r="E35" s="54">
        <v>1764</v>
      </c>
      <c r="F35" s="144">
        <v>45</v>
      </c>
    </row>
    <row r="36" spans="1:6" ht="16.8" thickTop="1" thickBot="1" x14ac:dyDescent="0.35">
      <c r="A36" s="77" t="s">
        <v>28</v>
      </c>
      <c r="B36" s="9"/>
      <c r="C36" s="10"/>
      <c r="D36" s="50">
        <v>16</v>
      </c>
      <c r="E36" s="51">
        <v>16</v>
      </c>
      <c r="F36" s="145">
        <v>0</v>
      </c>
    </row>
    <row r="37" spans="1:6" ht="16.2" customHeight="1" x14ac:dyDescent="0.3">
      <c r="A37" s="319" t="s">
        <v>66</v>
      </c>
      <c r="B37" s="315"/>
      <c r="C37" s="315"/>
      <c r="D37" s="316"/>
      <c r="E37" s="317"/>
      <c r="F37" s="318"/>
    </row>
  </sheetData>
  <mergeCells count="1">
    <mergeCell ref="C6:D6"/>
  </mergeCells>
  <phoneticPr fontId="0" type="noConversion"/>
  <printOptions horizontalCentered="1"/>
  <pageMargins left="7.8740157480315001E-2" right="0.15748031496063" top="0.196850393700787" bottom="0.27559055118110198" header="0.196850393700787" footer="0.27559055118110198"/>
  <pageSetup scale="8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2"/>
  <sheetViews>
    <sheetView view="pageBreakPreview" zoomScale="70" zoomScaleNormal="100" zoomScaleSheetLayoutView="70" workbookViewId="0">
      <pane xSplit="1" ySplit="7" topLeftCell="B37" activePane="bottomRight" state="frozen"/>
      <selection activeCell="A3" sqref="A3"/>
      <selection pane="topRight" activeCell="A3" sqref="A3"/>
      <selection pane="bottomLeft" activeCell="A3" sqref="A3"/>
      <selection pane="bottomRight" activeCell="B31" sqref="B31:C31"/>
    </sheetView>
  </sheetViews>
  <sheetFormatPr defaultColWidth="9.33203125" defaultRowHeight="15" x14ac:dyDescent="0.25"/>
  <cols>
    <col min="1" max="1" width="44.109375" style="3" customWidth="1"/>
    <col min="2" max="3" width="13.6640625" style="3" customWidth="1"/>
    <col min="4" max="4" width="12.44140625" style="3" bestFit="1" customWidth="1"/>
    <col min="5" max="5" width="13.6640625" style="71" bestFit="1" customWidth="1"/>
    <col min="6" max="6" width="14.6640625" style="3" hidden="1" customWidth="1"/>
    <col min="7" max="9" width="13.6640625" style="3" bestFit="1" customWidth="1"/>
    <col min="10" max="10" width="15.44140625" style="3" customWidth="1"/>
    <col min="11" max="11" width="13.6640625" style="3" customWidth="1"/>
    <col min="12" max="12" width="14" style="3" bestFit="1" customWidth="1"/>
    <col min="13" max="13" width="13.33203125" style="3" customWidth="1"/>
    <col min="14" max="16384" width="9.33203125" style="3"/>
  </cols>
  <sheetData>
    <row r="1" spans="1:13" ht="7.65" customHeight="1" x14ac:dyDescent="0.25">
      <c r="A1" s="290" t="s">
        <v>65</v>
      </c>
      <c r="B1" s="12"/>
      <c r="C1" s="12"/>
      <c r="D1" s="12"/>
      <c r="E1" s="56"/>
      <c r="F1" s="12"/>
      <c r="G1" s="12"/>
      <c r="H1" s="12"/>
      <c r="I1" s="12"/>
      <c r="J1" s="12"/>
      <c r="K1" s="12"/>
      <c r="L1" s="12"/>
    </row>
    <row r="2" spans="1:13" ht="15.6" x14ac:dyDescent="0.3">
      <c r="A2" s="1" t="s">
        <v>0</v>
      </c>
      <c r="B2" s="5"/>
      <c r="C2" s="5"/>
      <c r="D2" s="5"/>
      <c r="E2" s="5"/>
      <c r="F2" s="5"/>
      <c r="G2" s="2"/>
      <c r="H2" s="5"/>
      <c r="I2" s="5"/>
      <c r="J2" s="5"/>
      <c r="K2" s="2"/>
      <c r="L2" s="4"/>
      <c r="M2" s="4"/>
    </row>
    <row r="3" spans="1:13" ht="15.6" x14ac:dyDescent="0.3">
      <c r="A3" s="1" t="s">
        <v>64</v>
      </c>
      <c r="B3" s="5"/>
      <c r="C3" s="5"/>
      <c r="D3" s="5"/>
      <c r="E3" s="5"/>
      <c r="F3" s="5"/>
      <c r="G3" s="2"/>
      <c r="H3" s="5"/>
      <c r="I3" s="5"/>
      <c r="J3" s="5"/>
      <c r="K3" s="2"/>
      <c r="L3" s="4"/>
      <c r="M3" s="4"/>
    </row>
    <row r="4" spans="1:13" ht="15.6" x14ac:dyDescent="0.3">
      <c r="A4" s="1" t="s">
        <v>58</v>
      </c>
      <c r="B4" s="5"/>
      <c r="C4" s="5"/>
      <c r="D4" s="5"/>
      <c r="E4" s="5"/>
      <c r="F4" s="5"/>
      <c r="G4" s="2"/>
      <c r="H4" s="5"/>
      <c r="I4" s="5"/>
      <c r="J4" s="5"/>
      <c r="K4" s="2"/>
      <c r="L4" s="4"/>
      <c r="M4" s="4"/>
    </row>
    <row r="5" spans="1:13" ht="16.2" thickBot="1" x14ac:dyDescent="0.35">
      <c r="A5" s="4" t="s">
        <v>1</v>
      </c>
      <c r="B5" s="5"/>
      <c r="C5" s="5"/>
      <c r="D5" s="5"/>
      <c r="E5" s="5"/>
      <c r="F5" s="5"/>
      <c r="G5" s="5"/>
      <c r="H5" s="5"/>
      <c r="I5" s="5"/>
      <c r="J5" s="5"/>
      <c r="K5" s="5"/>
      <c r="L5" s="5"/>
      <c r="M5" s="57" t="s">
        <v>89</v>
      </c>
    </row>
    <row r="6" spans="1:13" ht="15" customHeight="1" x14ac:dyDescent="0.25">
      <c r="A6" s="300"/>
      <c r="B6" s="332" t="s">
        <v>76</v>
      </c>
      <c r="C6" s="333"/>
      <c r="D6" s="334"/>
      <c r="E6" s="335" t="s">
        <v>70</v>
      </c>
      <c r="F6" s="336"/>
      <c r="G6" s="336"/>
      <c r="H6" s="336"/>
      <c r="I6" s="336"/>
      <c r="J6" s="337"/>
      <c r="K6" s="309">
        <v>2018</v>
      </c>
      <c r="L6" s="308"/>
      <c r="M6" s="55">
        <v>2016</v>
      </c>
    </row>
    <row r="7" spans="1:13" ht="49.5" customHeight="1" thickBot="1" x14ac:dyDescent="0.3">
      <c r="A7" s="301"/>
      <c r="B7" s="302" t="s">
        <v>93</v>
      </c>
      <c r="C7" s="303" t="s">
        <v>77</v>
      </c>
      <c r="D7" s="304" t="s">
        <v>78</v>
      </c>
      <c r="E7" s="305" t="s">
        <v>71</v>
      </c>
      <c r="F7" s="306" t="s">
        <v>83</v>
      </c>
      <c r="G7" s="306" t="s">
        <v>72</v>
      </c>
      <c r="H7" s="306" t="s">
        <v>73</v>
      </c>
      <c r="I7" s="294" t="s">
        <v>74</v>
      </c>
      <c r="J7" s="307" t="s">
        <v>75</v>
      </c>
      <c r="K7" s="310" t="s">
        <v>91</v>
      </c>
      <c r="L7" s="297" t="s">
        <v>69</v>
      </c>
      <c r="M7" s="99" t="s">
        <v>56</v>
      </c>
    </row>
    <row r="8" spans="1:13" ht="15.6" x14ac:dyDescent="0.3">
      <c r="A8" s="281" t="s">
        <v>25</v>
      </c>
      <c r="B8" s="58"/>
      <c r="C8" s="59"/>
      <c r="D8" s="61"/>
      <c r="E8" s="171"/>
      <c r="F8" s="61"/>
      <c r="G8" s="58"/>
      <c r="H8" s="58"/>
      <c r="I8" s="58"/>
      <c r="J8" s="172"/>
      <c r="K8" s="218"/>
      <c r="L8" s="286"/>
      <c r="M8" s="62"/>
    </row>
    <row r="9" spans="1:13" hidden="1" x14ac:dyDescent="0.25">
      <c r="A9" s="110" t="s">
        <v>49</v>
      </c>
      <c r="B9" s="78">
        <v>0</v>
      </c>
      <c r="C9" s="79">
        <v>0</v>
      </c>
      <c r="D9" s="160">
        <v>0</v>
      </c>
      <c r="E9" s="173">
        <v>0</v>
      </c>
      <c r="F9" s="80">
        <v>0</v>
      </c>
      <c r="G9" s="80">
        <v>0</v>
      </c>
      <c r="H9" s="80">
        <v>0</v>
      </c>
      <c r="I9" s="78">
        <v>0</v>
      </c>
      <c r="J9" s="174">
        <v>0</v>
      </c>
      <c r="K9" s="219">
        <f t="shared" ref="K9:K16" si="0">SUM(C9:J9)</f>
        <v>0</v>
      </c>
      <c r="L9" s="148">
        <f t="shared" ref="L9:L20" si="1">+K9-C9</f>
        <v>0</v>
      </c>
      <c r="M9" s="78">
        <v>0</v>
      </c>
    </row>
    <row r="10" spans="1:13" hidden="1" x14ac:dyDescent="0.25">
      <c r="A10" s="111" t="s">
        <v>49</v>
      </c>
      <c r="B10" s="78">
        <v>0</v>
      </c>
      <c r="C10" s="79">
        <v>0</v>
      </c>
      <c r="D10" s="160">
        <v>0</v>
      </c>
      <c r="E10" s="173">
        <v>0</v>
      </c>
      <c r="F10" s="80">
        <v>0</v>
      </c>
      <c r="G10" s="80">
        <v>0</v>
      </c>
      <c r="H10" s="80">
        <v>0</v>
      </c>
      <c r="I10" s="78">
        <v>0</v>
      </c>
      <c r="J10" s="174">
        <v>0</v>
      </c>
      <c r="K10" s="219">
        <f t="shared" si="0"/>
        <v>0</v>
      </c>
      <c r="L10" s="149">
        <f t="shared" si="1"/>
        <v>0</v>
      </c>
      <c r="M10" s="78">
        <v>0</v>
      </c>
    </row>
    <row r="11" spans="1:13" hidden="1" x14ac:dyDescent="0.25">
      <c r="A11" s="111" t="s">
        <v>49</v>
      </c>
      <c r="B11" s="78">
        <v>0</v>
      </c>
      <c r="C11" s="79">
        <v>0</v>
      </c>
      <c r="D11" s="160">
        <v>0</v>
      </c>
      <c r="E11" s="173">
        <v>0</v>
      </c>
      <c r="F11" s="80">
        <v>0</v>
      </c>
      <c r="G11" s="80">
        <v>0</v>
      </c>
      <c r="H11" s="80">
        <v>0</v>
      </c>
      <c r="I11" s="78">
        <v>0</v>
      </c>
      <c r="J11" s="174">
        <v>0</v>
      </c>
      <c r="K11" s="219">
        <f t="shared" si="0"/>
        <v>0</v>
      </c>
      <c r="L11" s="149">
        <f t="shared" si="1"/>
        <v>0</v>
      </c>
      <c r="M11" s="78">
        <v>0</v>
      </c>
    </row>
    <row r="12" spans="1:13" hidden="1" x14ac:dyDescent="0.25">
      <c r="A12" s="111" t="s">
        <v>49</v>
      </c>
      <c r="B12" s="78">
        <v>0</v>
      </c>
      <c r="C12" s="79">
        <v>0</v>
      </c>
      <c r="D12" s="160">
        <v>0</v>
      </c>
      <c r="E12" s="173">
        <v>0</v>
      </c>
      <c r="F12" s="80">
        <v>0</v>
      </c>
      <c r="G12" s="80">
        <v>0</v>
      </c>
      <c r="H12" s="80">
        <v>0</v>
      </c>
      <c r="I12" s="78">
        <v>0</v>
      </c>
      <c r="J12" s="174">
        <v>0</v>
      </c>
      <c r="K12" s="219">
        <f t="shared" si="0"/>
        <v>0</v>
      </c>
      <c r="L12" s="149">
        <f t="shared" si="1"/>
        <v>0</v>
      </c>
      <c r="M12" s="78">
        <v>0</v>
      </c>
    </row>
    <row r="13" spans="1:13" hidden="1" x14ac:dyDescent="0.25">
      <c r="A13" s="110" t="s">
        <v>49</v>
      </c>
      <c r="B13" s="78">
        <v>0</v>
      </c>
      <c r="C13" s="79">
        <v>0</v>
      </c>
      <c r="D13" s="160">
        <v>0</v>
      </c>
      <c r="E13" s="173">
        <v>0</v>
      </c>
      <c r="F13" s="80">
        <v>0</v>
      </c>
      <c r="G13" s="80">
        <v>0</v>
      </c>
      <c r="H13" s="80">
        <v>0</v>
      </c>
      <c r="I13" s="78">
        <v>0</v>
      </c>
      <c r="J13" s="174">
        <v>0</v>
      </c>
      <c r="K13" s="219">
        <f t="shared" si="0"/>
        <v>0</v>
      </c>
      <c r="L13" s="149">
        <f t="shared" si="1"/>
        <v>0</v>
      </c>
      <c r="M13" s="78">
        <v>0</v>
      </c>
    </row>
    <row r="14" spans="1:13" hidden="1" x14ac:dyDescent="0.25">
      <c r="A14" s="111" t="s">
        <v>49</v>
      </c>
      <c r="B14" s="78">
        <v>0</v>
      </c>
      <c r="C14" s="79">
        <v>0</v>
      </c>
      <c r="D14" s="160">
        <v>0</v>
      </c>
      <c r="E14" s="173">
        <v>0</v>
      </c>
      <c r="F14" s="80">
        <v>0</v>
      </c>
      <c r="G14" s="80">
        <v>0</v>
      </c>
      <c r="H14" s="80">
        <v>0</v>
      </c>
      <c r="I14" s="78">
        <v>0</v>
      </c>
      <c r="J14" s="174">
        <v>0</v>
      </c>
      <c r="K14" s="219">
        <f t="shared" si="0"/>
        <v>0</v>
      </c>
      <c r="L14" s="149">
        <f t="shared" si="1"/>
        <v>0</v>
      </c>
      <c r="M14" s="78">
        <v>0</v>
      </c>
    </row>
    <row r="15" spans="1:13" hidden="1" x14ac:dyDescent="0.25">
      <c r="A15" s="111" t="s">
        <v>49</v>
      </c>
      <c r="B15" s="78">
        <v>0</v>
      </c>
      <c r="C15" s="79">
        <v>0</v>
      </c>
      <c r="D15" s="160">
        <v>0</v>
      </c>
      <c r="E15" s="173">
        <v>0</v>
      </c>
      <c r="F15" s="80">
        <v>0</v>
      </c>
      <c r="G15" s="80">
        <v>0</v>
      </c>
      <c r="H15" s="80">
        <v>0</v>
      </c>
      <c r="I15" s="78">
        <v>0</v>
      </c>
      <c r="J15" s="174">
        <v>0</v>
      </c>
      <c r="K15" s="219">
        <f t="shared" si="0"/>
        <v>0</v>
      </c>
      <c r="L15" s="149">
        <f t="shared" si="1"/>
        <v>0</v>
      </c>
      <c r="M15" s="78">
        <v>0</v>
      </c>
    </row>
    <row r="16" spans="1:13" x14ac:dyDescent="0.25">
      <c r="A16" s="112" t="s">
        <v>59</v>
      </c>
      <c r="B16" s="81">
        <v>1755</v>
      </c>
      <c r="C16" s="82">
        <f>1788-2</f>
        <v>1786</v>
      </c>
      <c r="D16" s="161">
        <v>0</v>
      </c>
      <c r="E16" s="175">
        <v>45</v>
      </c>
      <c r="F16" s="83">
        <v>0</v>
      </c>
      <c r="G16" s="83">
        <v>0</v>
      </c>
      <c r="H16" s="83">
        <v>0</v>
      </c>
      <c r="I16" s="81">
        <v>0</v>
      </c>
      <c r="J16" s="176">
        <v>0</v>
      </c>
      <c r="K16" s="220">
        <f t="shared" si="0"/>
        <v>1831</v>
      </c>
      <c r="L16" s="150">
        <f t="shared" si="1"/>
        <v>45</v>
      </c>
      <c r="M16" s="81">
        <v>1899</v>
      </c>
    </row>
    <row r="17" spans="1:14" ht="15.6" x14ac:dyDescent="0.3">
      <c r="A17" s="113" t="s">
        <v>6</v>
      </c>
      <c r="B17" s="84">
        <f>SUM(B9:B16)</f>
        <v>1755</v>
      </c>
      <c r="C17" s="85">
        <f>SUM(C9:C16)</f>
        <v>1786</v>
      </c>
      <c r="D17" s="162">
        <f>SUM(D9:D16)</f>
        <v>0</v>
      </c>
      <c r="E17" s="177">
        <f>SUM(E9:E16)</f>
        <v>45</v>
      </c>
      <c r="F17" s="86">
        <f t="shared" ref="F17:J17" si="2">SUM(F9:F16)</f>
        <v>0</v>
      </c>
      <c r="G17" s="86">
        <f t="shared" si="2"/>
        <v>0</v>
      </c>
      <c r="H17" s="86">
        <f t="shared" si="2"/>
        <v>0</v>
      </c>
      <c r="I17" s="84">
        <f t="shared" si="2"/>
        <v>0</v>
      </c>
      <c r="J17" s="178">
        <f t="shared" si="2"/>
        <v>0</v>
      </c>
      <c r="K17" s="221">
        <f>SUM(K9:K16)</f>
        <v>1831</v>
      </c>
      <c r="L17" s="151">
        <f t="shared" si="1"/>
        <v>45</v>
      </c>
      <c r="M17" s="84">
        <f>SUM(M9:M16)</f>
        <v>1899</v>
      </c>
    </row>
    <row r="18" spans="1:14" x14ac:dyDescent="0.25">
      <c r="A18" s="114" t="s">
        <v>7</v>
      </c>
      <c r="B18" s="78">
        <v>-67</v>
      </c>
      <c r="C18" s="79">
        <v>-67</v>
      </c>
      <c r="D18" s="163">
        <v>0</v>
      </c>
      <c r="E18" s="173">
        <v>0</v>
      </c>
      <c r="F18" s="78">
        <v>0</v>
      </c>
      <c r="G18" s="78">
        <v>0</v>
      </c>
      <c r="H18" s="78">
        <v>0</v>
      </c>
      <c r="I18" s="78">
        <v>0</v>
      </c>
      <c r="J18" s="179">
        <v>0</v>
      </c>
      <c r="K18" s="219">
        <f>SUM(C18:J18)</f>
        <v>-67</v>
      </c>
      <c r="L18" s="149">
        <f t="shared" si="1"/>
        <v>0</v>
      </c>
      <c r="M18" s="78">
        <v>-198</v>
      </c>
    </row>
    <row r="19" spans="1:14" x14ac:dyDescent="0.25">
      <c r="A19" s="115" t="s">
        <v>44</v>
      </c>
      <c r="B19" s="81">
        <f t="shared" ref="B19:J19" si="3">B42</f>
        <v>0</v>
      </c>
      <c r="C19" s="82">
        <f t="shared" si="3"/>
        <v>0</v>
      </c>
      <c r="D19" s="90">
        <f t="shared" si="3"/>
        <v>0</v>
      </c>
      <c r="E19" s="175">
        <f t="shared" si="3"/>
        <v>0</v>
      </c>
      <c r="F19" s="83">
        <f t="shared" si="3"/>
        <v>0</v>
      </c>
      <c r="G19" s="83">
        <f t="shared" si="3"/>
        <v>0</v>
      </c>
      <c r="H19" s="83">
        <f t="shared" si="3"/>
        <v>0</v>
      </c>
      <c r="I19" s="81">
        <f t="shared" si="3"/>
        <v>0</v>
      </c>
      <c r="J19" s="176">
        <f t="shared" si="3"/>
        <v>0</v>
      </c>
      <c r="K19" s="219">
        <f>SUM(C19:J19)</f>
        <v>0</v>
      </c>
      <c r="L19" s="149">
        <f t="shared" si="1"/>
        <v>0</v>
      </c>
      <c r="M19" s="81">
        <v>0</v>
      </c>
    </row>
    <row r="20" spans="1:14" ht="16.2" thickBot="1" x14ac:dyDescent="0.35">
      <c r="A20" s="116" t="s">
        <v>9</v>
      </c>
      <c r="B20" s="87">
        <f t="shared" ref="B20:J20" si="4">SUM(B17:B19)</f>
        <v>1688</v>
      </c>
      <c r="C20" s="88">
        <f t="shared" si="4"/>
        <v>1719</v>
      </c>
      <c r="D20" s="164">
        <f t="shared" si="4"/>
        <v>0</v>
      </c>
      <c r="E20" s="180">
        <f t="shared" si="4"/>
        <v>45</v>
      </c>
      <c r="F20" s="89">
        <f t="shared" si="4"/>
        <v>0</v>
      </c>
      <c r="G20" s="89">
        <f t="shared" si="4"/>
        <v>0</v>
      </c>
      <c r="H20" s="89">
        <f t="shared" si="4"/>
        <v>0</v>
      </c>
      <c r="I20" s="87">
        <f t="shared" si="4"/>
        <v>0</v>
      </c>
      <c r="J20" s="181">
        <f t="shared" si="4"/>
        <v>0</v>
      </c>
      <c r="K20" s="222">
        <f>SUM(K17:K19)</f>
        <v>1764</v>
      </c>
      <c r="L20" s="152">
        <f t="shared" si="1"/>
        <v>45</v>
      </c>
      <c r="M20" s="87">
        <f>SUM(M17:M19)</f>
        <v>1701</v>
      </c>
    </row>
    <row r="21" spans="1:14" ht="16.2" thickTop="1" x14ac:dyDescent="0.3">
      <c r="A21" s="64" t="s">
        <v>27</v>
      </c>
      <c r="B21" s="81"/>
      <c r="C21" s="82"/>
      <c r="D21" s="90"/>
      <c r="E21" s="175"/>
      <c r="F21" s="90"/>
      <c r="G21" s="81"/>
      <c r="H21" s="81"/>
      <c r="I21" s="81"/>
      <c r="J21" s="182"/>
      <c r="K21" s="220"/>
      <c r="L21" s="287"/>
      <c r="M21" s="81"/>
    </row>
    <row r="22" spans="1:14" x14ac:dyDescent="0.25">
      <c r="A22" s="110" t="s">
        <v>29</v>
      </c>
      <c r="B22" s="78">
        <v>1721</v>
      </c>
      <c r="C22" s="79">
        <f>1760-C23-2</f>
        <v>1736</v>
      </c>
      <c r="D22" s="160">
        <v>0</v>
      </c>
      <c r="E22" s="173">
        <v>45</v>
      </c>
      <c r="F22" s="80">
        <v>0</v>
      </c>
      <c r="G22" s="80">
        <v>0</v>
      </c>
      <c r="H22" s="80">
        <v>0</v>
      </c>
      <c r="I22" s="78">
        <v>0</v>
      </c>
      <c r="J22" s="174">
        <v>0</v>
      </c>
      <c r="K22" s="219">
        <f t="shared" ref="K22:K28" si="5">SUM(C22:J22)</f>
        <v>1781</v>
      </c>
      <c r="L22" s="149">
        <f t="shared" ref="L22:L31" si="6">+K22-C22</f>
        <v>45</v>
      </c>
      <c r="M22" s="78">
        <f>1874-M23</f>
        <v>1871</v>
      </c>
    </row>
    <row r="23" spans="1:14" x14ac:dyDescent="0.25">
      <c r="A23" s="117" t="s">
        <v>11</v>
      </c>
      <c r="B23" s="91">
        <v>10</v>
      </c>
      <c r="C23" s="92">
        <v>22</v>
      </c>
      <c r="D23" s="165">
        <v>0</v>
      </c>
      <c r="E23" s="183">
        <v>0</v>
      </c>
      <c r="F23" s="93">
        <v>0</v>
      </c>
      <c r="G23" s="93">
        <v>0</v>
      </c>
      <c r="H23" s="93">
        <v>0</v>
      </c>
      <c r="I23" s="91">
        <v>0</v>
      </c>
      <c r="J23" s="184">
        <v>0</v>
      </c>
      <c r="K23" s="223">
        <f t="shared" si="5"/>
        <v>22</v>
      </c>
      <c r="L23" s="153">
        <f t="shared" si="6"/>
        <v>0</v>
      </c>
      <c r="M23" s="91">
        <v>3</v>
      </c>
    </row>
    <row r="24" spans="1:14" x14ac:dyDescent="0.25">
      <c r="A24" s="110" t="s">
        <v>19</v>
      </c>
      <c r="B24" s="91">
        <f>17+2</f>
        <v>19</v>
      </c>
      <c r="C24" s="92">
        <v>28</v>
      </c>
      <c r="D24" s="165">
        <v>0</v>
      </c>
      <c r="E24" s="183">
        <v>0</v>
      </c>
      <c r="F24" s="93">
        <v>0</v>
      </c>
      <c r="G24" s="93">
        <v>0</v>
      </c>
      <c r="H24" s="93">
        <v>0</v>
      </c>
      <c r="I24" s="91">
        <v>0</v>
      </c>
      <c r="J24" s="184">
        <v>0</v>
      </c>
      <c r="K24" s="223">
        <f t="shared" si="5"/>
        <v>28</v>
      </c>
      <c r="L24" s="153">
        <f t="shared" si="6"/>
        <v>0</v>
      </c>
      <c r="M24" s="91">
        <v>21</v>
      </c>
    </row>
    <row r="25" spans="1:14" x14ac:dyDescent="0.25">
      <c r="A25" s="110" t="s">
        <v>20</v>
      </c>
      <c r="B25" s="91">
        <v>0</v>
      </c>
      <c r="C25" s="92">
        <v>0</v>
      </c>
      <c r="D25" s="165">
        <v>0</v>
      </c>
      <c r="E25" s="183">
        <v>0</v>
      </c>
      <c r="F25" s="93">
        <v>0</v>
      </c>
      <c r="G25" s="93">
        <v>0</v>
      </c>
      <c r="H25" s="93">
        <v>0</v>
      </c>
      <c r="I25" s="91">
        <v>0</v>
      </c>
      <c r="J25" s="184">
        <v>0</v>
      </c>
      <c r="K25" s="223">
        <f t="shared" si="5"/>
        <v>0</v>
      </c>
      <c r="L25" s="153">
        <f t="shared" si="6"/>
        <v>0</v>
      </c>
      <c r="M25" s="91">
        <v>0</v>
      </c>
    </row>
    <row r="26" spans="1:14" x14ac:dyDescent="0.25">
      <c r="A26" s="117" t="s">
        <v>21</v>
      </c>
      <c r="B26" s="91">
        <v>0</v>
      </c>
      <c r="C26" s="92">
        <v>0</v>
      </c>
      <c r="D26" s="165">
        <v>0</v>
      </c>
      <c r="E26" s="183">
        <v>0</v>
      </c>
      <c r="F26" s="93">
        <v>0</v>
      </c>
      <c r="G26" s="93">
        <v>0</v>
      </c>
      <c r="H26" s="93">
        <v>0</v>
      </c>
      <c r="I26" s="91">
        <f>-2+2</f>
        <v>0</v>
      </c>
      <c r="J26" s="184">
        <v>0</v>
      </c>
      <c r="K26" s="223">
        <f t="shared" si="5"/>
        <v>0</v>
      </c>
      <c r="L26" s="153">
        <f t="shared" si="6"/>
        <v>0</v>
      </c>
      <c r="M26" s="91">
        <v>0</v>
      </c>
      <c r="N26" s="63"/>
    </row>
    <row r="27" spans="1:14" x14ac:dyDescent="0.25">
      <c r="A27" s="110" t="s">
        <v>22</v>
      </c>
      <c r="B27" s="91">
        <v>0</v>
      </c>
      <c r="C27" s="92">
        <v>0</v>
      </c>
      <c r="D27" s="165">
        <v>0</v>
      </c>
      <c r="E27" s="185">
        <v>0</v>
      </c>
      <c r="F27" s="94">
        <v>0</v>
      </c>
      <c r="G27" s="94">
        <v>0</v>
      </c>
      <c r="H27" s="93">
        <v>0</v>
      </c>
      <c r="I27" s="91">
        <v>0</v>
      </c>
      <c r="J27" s="184">
        <v>0</v>
      </c>
      <c r="K27" s="223">
        <f t="shared" si="5"/>
        <v>0</v>
      </c>
      <c r="L27" s="153">
        <f t="shared" si="6"/>
        <v>0</v>
      </c>
      <c r="M27" s="91">
        <v>0</v>
      </c>
    </row>
    <row r="28" spans="1:14" x14ac:dyDescent="0.25">
      <c r="A28" s="110" t="s">
        <v>23</v>
      </c>
      <c r="B28" s="91">
        <v>5</v>
      </c>
      <c r="C28" s="92">
        <v>0</v>
      </c>
      <c r="D28" s="165">
        <v>0</v>
      </c>
      <c r="E28" s="183">
        <v>0</v>
      </c>
      <c r="F28" s="93">
        <v>0</v>
      </c>
      <c r="G28" s="93">
        <v>0</v>
      </c>
      <c r="H28" s="93">
        <v>0</v>
      </c>
      <c r="I28" s="91">
        <v>0</v>
      </c>
      <c r="J28" s="184">
        <v>0</v>
      </c>
      <c r="K28" s="223">
        <f t="shared" si="5"/>
        <v>0</v>
      </c>
      <c r="L28" s="153">
        <f t="shared" si="6"/>
        <v>0</v>
      </c>
      <c r="M28" s="91">
        <v>4</v>
      </c>
    </row>
    <row r="29" spans="1:14" ht="15.6" x14ac:dyDescent="0.3">
      <c r="A29" s="118" t="s">
        <v>24</v>
      </c>
      <c r="B29" s="84">
        <f t="shared" ref="B29:K29" si="7">SUM(B22:B28)</f>
        <v>1755</v>
      </c>
      <c r="C29" s="85">
        <f t="shared" si="7"/>
        <v>1786</v>
      </c>
      <c r="D29" s="162">
        <f t="shared" si="7"/>
        <v>0</v>
      </c>
      <c r="E29" s="177">
        <f t="shared" si="7"/>
        <v>45</v>
      </c>
      <c r="F29" s="84">
        <f t="shared" si="7"/>
        <v>0</v>
      </c>
      <c r="G29" s="84">
        <f t="shared" si="7"/>
        <v>0</v>
      </c>
      <c r="H29" s="84">
        <f t="shared" si="7"/>
        <v>0</v>
      </c>
      <c r="I29" s="84">
        <f t="shared" si="7"/>
        <v>0</v>
      </c>
      <c r="J29" s="186">
        <f t="shared" si="7"/>
        <v>0</v>
      </c>
      <c r="K29" s="221">
        <f t="shared" si="7"/>
        <v>1831</v>
      </c>
      <c r="L29" s="151">
        <f t="shared" si="6"/>
        <v>45</v>
      </c>
      <c r="M29" s="84">
        <f>SUM(M22:M28)</f>
        <v>1899</v>
      </c>
    </row>
    <row r="30" spans="1:14" x14ac:dyDescent="0.25">
      <c r="A30" s="112" t="s">
        <v>7</v>
      </c>
      <c r="B30" s="91">
        <f>C30</f>
        <v>-67</v>
      </c>
      <c r="C30" s="82">
        <f t="shared" ref="C30:J30" si="8">C18</f>
        <v>-67</v>
      </c>
      <c r="D30" s="90">
        <f t="shared" si="8"/>
        <v>0</v>
      </c>
      <c r="E30" s="175">
        <f t="shared" si="8"/>
        <v>0</v>
      </c>
      <c r="F30" s="95">
        <f t="shared" si="8"/>
        <v>0</v>
      </c>
      <c r="G30" s="90">
        <f t="shared" si="8"/>
        <v>0</v>
      </c>
      <c r="H30" s="81">
        <f t="shared" si="8"/>
        <v>0</v>
      </c>
      <c r="I30" s="81">
        <f t="shared" si="8"/>
        <v>0</v>
      </c>
      <c r="J30" s="182">
        <f t="shared" si="8"/>
        <v>0</v>
      </c>
      <c r="K30" s="220">
        <f>SUM(C30:J30)</f>
        <v>-67</v>
      </c>
      <c r="L30" s="150">
        <f t="shared" si="6"/>
        <v>0</v>
      </c>
      <c r="M30" s="81">
        <f>M18</f>
        <v>-198</v>
      </c>
    </row>
    <row r="31" spans="1:14" ht="16.2" thickBot="1" x14ac:dyDescent="0.35">
      <c r="A31" s="119" t="s">
        <v>8</v>
      </c>
      <c r="B31" s="96">
        <f>SUM(B29:B30)</f>
        <v>1688</v>
      </c>
      <c r="C31" s="97">
        <f>SUM(C29:C30)</f>
        <v>1719</v>
      </c>
      <c r="D31" s="166">
        <f>SUM(D29:D30)</f>
        <v>0</v>
      </c>
      <c r="E31" s="187">
        <f t="shared" ref="E31:J31" si="9">SUM(E29:E30)</f>
        <v>45</v>
      </c>
      <c r="F31" s="98">
        <f t="shared" si="9"/>
        <v>0</v>
      </c>
      <c r="G31" s="98">
        <f t="shared" si="9"/>
        <v>0</v>
      </c>
      <c r="H31" s="98">
        <f t="shared" si="9"/>
        <v>0</v>
      </c>
      <c r="I31" s="96">
        <f t="shared" si="9"/>
        <v>0</v>
      </c>
      <c r="J31" s="188">
        <f t="shared" si="9"/>
        <v>0</v>
      </c>
      <c r="K31" s="224">
        <f>SUM(K29:K30)</f>
        <v>1764</v>
      </c>
      <c r="L31" s="154">
        <f t="shared" si="6"/>
        <v>45</v>
      </c>
      <c r="M31" s="96">
        <f>SUM(M29:M30)</f>
        <v>1701</v>
      </c>
    </row>
    <row r="32" spans="1:14" ht="16.2" thickBot="1" x14ac:dyDescent="0.35">
      <c r="A32" s="196" t="s">
        <v>79</v>
      </c>
      <c r="B32" s="197"/>
      <c r="C32" s="197"/>
      <c r="D32" s="198">
        <f t="shared" ref="D32:J32" si="10">IF($C$31=0,0%,D31/$C$31)</f>
        <v>0</v>
      </c>
      <c r="E32" s="199">
        <f t="shared" si="10"/>
        <v>2.6178010471204188E-2</v>
      </c>
      <c r="F32" s="197">
        <f t="shared" si="10"/>
        <v>0</v>
      </c>
      <c r="G32" s="197">
        <f t="shared" si="10"/>
        <v>0</v>
      </c>
      <c r="H32" s="197">
        <f t="shared" si="10"/>
        <v>0</v>
      </c>
      <c r="I32" s="277">
        <f t="shared" si="10"/>
        <v>0</v>
      </c>
      <c r="J32" s="200">
        <f t="shared" si="10"/>
        <v>0</v>
      </c>
      <c r="K32" s="225">
        <f>IF(C31=0,0%,(K31-C31)/C31)</f>
        <v>2.6178010471204188E-2</v>
      </c>
      <c r="L32" s="155"/>
      <c r="M32" s="65"/>
    </row>
    <row r="33" spans="1:13" ht="7.65" customHeight="1" x14ac:dyDescent="0.3">
      <c r="A33" s="64"/>
      <c r="B33" s="66"/>
      <c r="C33" s="66"/>
      <c r="D33" s="167"/>
      <c r="E33" s="189"/>
      <c r="F33" s="66"/>
      <c r="G33" s="67"/>
      <c r="H33" s="66"/>
      <c r="I33" s="66"/>
      <c r="J33" s="190"/>
      <c r="K33" s="226"/>
      <c r="L33" s="288"/>
      <c r="M33" s="66"/>
    </row>
    <row r="34" spans="1:13" ht="15.6" x14ac:dyDescent="0.3">
      <c r="A34" s="64" t="s">
        <v>26</v>
      </c>
      <c r="B34" s="58"/>
      <c r="C34" s="59"/>
      <c r="D34" s="61"/>
      <c r="E34" s="171"/>
      <c r="F34" s="60"/>
      <c r="G34" s="60"/>
      <c r="H34" s="60"/>
      <c r="I34" s="58"/>
      <c r="J34" s="191"/>
      <c r="K34" s="218"/>
      <c r="L34" s="289"/>
      <c r="M34" s="58"/>
    </row>
    <row r="35" spans="1:13" x14ac:dyDescent="0.25">
      <c r="A35" s="110" t="s">
        <v>12</v>
      </c>
      <c r="B35" s="78">
        <v>0</v>
      </c>
      <c r="C35" s="79">
        <v>0</v>
      </c>
      <c r="D35" s="160">
        <v>0</v>
      </c>
      <c r="E35" s="173">
        <v>0</v>
      </c>
      <c r="F35" s="80">
        <v>0</v>
      </c>
      <c r="G35" s="80">
        <v>0</v>
      </c>
      <c r="H35" s="80">
        <v>0</v>
      </c>
      <c r="I35" s="78">
        <v>0</v>
      </c>
      <c r="J35" s="174">
        <v>0</v>
      </c>
      <c r="K35" s="219">
        <f t="shared" ref="K35:K41" si="11">SUM(C35:J35)</f>
        <v>0</v>
      </c>
      <c r="L35" s="149">
        <f t="shared" ref="L35:L42" si="12">+K35-C35</f>
        <v>0</v>
      </c>
      <c r="M35" s="78">
        <v>0</v>
      </c>
    </row>
    <row r="36" spans="1:13" x14ac:dyDescent="0.25">
      <c r="A36" s="117" t="s">
        <v>13</v>
      </c>
      <c r="B36" s="91">
        <v>0</v>
      </c>
      <c r="C36" s="92">
        <v>0</v>
      </c>
      <c r="D36" s="165">
        <v>0</v>
      </c>
      <c r="E36" s="183">
        <v>0</v>
      </c>
      <c r="F36" s="93">
        <v>0</v>
      </c>
      <c r="G36" s="93">
        <v>0</v>
      </c>
      <c r="H36" s="93">
        <v>0</v>
      </c>
      <c r="I36" s="91">
        <v>0</v>
      </c>
      <c r="J36" s="184">
        <v>0</v>
      </c>
      <c r="K36" s="223">
        <f t="shared" si="11"/>
        <v>0</v>
      </c>
      <c r="L36" s="153">
        <f t="shared" si="12"/>
        <v>0</v>
      </c>
      <c r="M36" s="91">
        <v>0</v>
      </c>
    </row>
    <row r="37" spans="1:13" x14ac:dyDescent="0.25">
      <c r="A37" s="110" t="s">
        <v>14</v>
      </c>
      <c r="B37" s="91">
        <v>0</v>
      </c>
      <c r="C37" s="92">
        <v>0</v>
      </c>
      <c r="D37" s="165">
        <v>0</v>
      </c>
      <c r="E37" s="183">
        <v>0</v>
      </c>
      <c r="F37" s="93">
        <v>0</v>
      </c>
      <c r="G37" s="93">
        <v>0</v>
      </c>
      <c r="H37" s="93">
        <v>0</v>
      </c>
      <c r="I37" s="91">
        <v>0</v>
      </c>
      <c r="J37" s="184">
        <v>0</v>
      </c>
      <c r="K37" s="223">
        <f t="shared" si="11"/>
        <v>0</v>
      </c>
      <c r="L37" s="153">
        <f t="shared" si="12"/>
        <v>0</v>
      </c>
      <c r="M37" s="91">
        <v>0</v>
      </c>
    </row>
    <row r="38" spans="1:13" x14ac:dyDescent="0.25">
      <c r="A38" s="110" t="s">
        <v>15</v>
      </c>
      <c r="B38" s="91">
        <v>0</v>
      </c>
      <c r="C38" s="92">
        <v>0</v>
      </c>
      <c r="D38" s="165">
        <v>0</v>
      </c>
      <c r="E38" s="183">
        <v>0</v>
      </c>
      <c r="F38" s="93">
        <v>0</v>
      </c>
      <c r="G38" s="93">
        <v>0</v>
      </c>
      <c r="H38" s="93">
        <v>0</v>
      </c>
      <c r="I38" s="91">
        <v>0</v>
      </c>
      <c r="J38" s="184">
        <v>0</v>
      </c>
      <c r="K38" s="223">
        <f t="shared" si="11"/>
        <v>0</v>
      </c>
      <c r="L38" s="153">
        <f t="shared" si="12"/>
        <v>0</v>
      </c>
      <c r="M38" s="91">
        <v>0</v>
      </c>
    </row>
    <row r="39" spans="1:13" x14ac:dyDescent="0.25">
      <c r="A39" s="117" t="s">
        <v>16</v>
      </c>
      <c r="B39" s="91">
        <v>0</v>
      </c>
      <c r="C39" s="92">
        <v>0</v>
      </c>
      <c r="D39" s="165">
        <v>0</v>
      </c>
      <c r="E39" s="183">
        <v>0</v>
      </c>
      <c r="F39" s="93">
        <v>0</v>
      </c>
      <c r="G39" s="93">
        <v>0</v>
      </c>
      <c r="H39" s="93">
        <v>0</v>
      </c>
      <c r="I39" s="91">
        <v>0</v>
      </c>
      <c r="J39" s="184">
        <v>0</v>
      </c>
      <c r="K39" s="223">
        <f t="shared" si="11"/>
        <v>0</v>
      </c>
      <c r="L39" s="153">
        <f t="shared" si="12"/>
        <v>0</v>
      </c>
      <c r="M39" s="91">
        <v>0</v>
      </c>
    </row>
    <row r="40" spans="1:13" x14ac:dyDescent="0.25">
      <c r="A40" s="110" t="s">
        <v>17</v>
      </c>
      <c r="B40" s="91">
        <v>0</v>
      </c>
      <c r="C40" s="92">
        <v>0</v>
      </c>
      <c r="D40" s="165">
        <v>0</v>
      </c>
      <c r="E40" s="183">
        <v>0</v>
      </c>
      <c r="F40" s="93">
        <v>0</v>
      </c>
      <c r="G40" s="93">
        <v>0</v>
      </c>
      <c r="H40" s="93">
        <v>0</v>
      </c>
      <c r="I40" s="91">
        <v>0</v>
      </c>
      <c r="J40" s="184">
        <v>0</v>
      </c>
      <c r="K40" s="223">
        <f t="shared" si="11"/>
        <v>0</v>
      </c>
      <c r="L40" s="153">
        <f t="shared" si="12"/>
        <v>0</v>
      </c>
      <c r="M40" s="91">
        <v>0</v>
      </c>
    </row>
    <row r="41" spans="1:13" x14ac:dyDescent="0.25">
      <c r="A41" s="115" t="s">
        <v>18</v>
      </c>
      <c r="B41" s="91">
        <v>0</v>
      </c>
      <c r="C41" s="92">
        <v>0</v>
      </c>
      <c r="D41" s="165">
        <v>0</v>
      </c>
      <c r="E41" s="183">
        <v>0</v>
      </c>
      <c r="F41" s="93">
        <v>0</v>
      </c>
      <c r="G41" s="93">
        <v>0</v>
      </c>
      <c r="H41" s="93">
        <v>0</v>
      </c>
      <c r="I41" s="91">
        <v>0</v>
      </c>
      <c r="J41" s="184">
        <v>0</v>
      </c>
      <c r="K41" s="223">
        <f t="shared" si="11"/>
        <v>0</v>
      </c>
      <c r="L41" s="153">
        <f t="shared" si="12"/>
        <v>0</v>
      </c>
      <c r="M41" s="91">
        <v>0</v>
      </c>
    </row>
    <row r="42" spans="1:13" ht="16.2" thickBot="1" x14ac:dyDescent="0.35">
      <c r="A42" s="120" t="s">
        <v>5</v>
      </c>
      <c r="B42" s="96">
        <f t="shared" ref="B42:K42" si="13">SUM(B35:B41)</f>
        <v>0</v>
      </c>
      <c r="C42" s="97">
        <f t="shared" si="13"/>
        <v>0</v>
      </c>
      <c r="D42" s="168">
        <f t="shared" si="13"/>
        <v>0</v>
      </c>
      <c r="E42" s="187">
        <f t="shared" si="13"/>
        <v>0</v>
      </c>
      <c r="F42" s="98">
        <f t="shared" si="13"/>
        <v>0</v>
      </c>
      <c r="G42" s="98">
        <f t="shared" si="13"/>
        <v>0</v>
      </c>
      <c r="H42" s="98">
        <f t="shared" si="13"/>
        <v>0</v>
      </c>
      <c r="I42" s="96">
        <f t="shared" si="13"/>
        <v>0</v>
      </c>
      <c r="J42" s="188">
        <f t="shared" si="13"/>
        <v>0</v>
      </c>
      <c r="K42" s="224">
        <f t="shared" si="13"/>
        <v>0</v>
      </c>
      <c r="L42" s="154">
        <f t="shared" si="12"/>
        <v>0</v>
      </c>
      <c r="M42" s="96">
        <f>SUM(M35:M41)</f>
        <v>0</v>
      </c>
    </row>
    <row r="43" spans="1:13" ht="15.6" x14ac:dyDescent="0.3">
      <c r="A43" s="201" t="s">
        <v>80</v>
      </c>
      <c r="B43" s="202"/>
      <c r="C43" s="202"/>
      <c r="D43" s="203">
        <f>IF($C$42=0,0%,D42/$C$42)</f>
        <v>0</v>
      </c>
      <c r="E43" s="204">
        <f t="shared" ref="E43:J43" si="14">IF($C$42=0,0%,E42/$C$42)</f>
        <v>0</v>
      </c>
      <c r="F43" s="202">
        <f t="shared" si="14"/>
        <v>0</v>
      </c>
      <c r="G43" s="202">
        <f t="shared" si="14"/>
        <v>0</v>
      </c>
      <c r="H43" s="202">
        <f t="shared" si="14"/>
        <v>0</v>
      </c>
      <c r="I43" s="278">
        <f t="shared" si="14"/>
        <v>0</v>
      </c>
      <c r="J43" s="205">
        <f t="shared" si="14"/>
        <v>0</v>
      </c>
      <c r="K43" s="227">
        <f>IF(C42=0,0%,(K42-C42)/C42)</f>
        <v>0</v>
      </c>
      <c r="L43" s="156"/>
      <c r="M43" s="104"/>
    </row>
    <row r="44" spans="1:13" ht="16.2" thickBot="1" x14ac:dyDescent="0.35">
      <c r="A44" s="100" t="s">
        <v>9</v>
      </c>
      <c r="B44" s="101">
        <f t="shared" ref="B44:K44" si="15">SUM(B42,B31)</f>
        <v>1688</v>
      </c>
      <c r="C44" s="102">
        <f t="shared" si="15"/>
        <v>1719</v>
      </c>
      <c r="D44" s="169">
        <f t="shared" si="15"/>
        <v>0</v>
      </c>
      <c r="E44" s="192">
        <f t="shared" si="15"/>
        <v>45</v>
      </c>
      <c r="F44" s="103">
        <f t="shared" si="15"/>
        <v>0</v>
      </c>
      <c r="G44" s="103">
        <f t="shared" si="15"/>
        <v>0</v>
      </c>
      <c r="H44" s="103">
        <f t="shared" si="15"/>
        <v>0</v>
      </c>
      <c r="I44" s="101">
        <f t="shared" si="15"/>
        <v>0</v>
      </c>
      <c r="J44" s="193">
        <f t="shared" si="15"/>
        <v>0</v>
      </c>
      <c r="K44" s="228">
        <f t="shared" si="15"/>
        <v>1764</v>
      </c>
      <c r="L44" s="157">
        <f>+K44-C44</f>
        <v>45</v>
      </c>
      <c r="M44" s="101">
        <f>SUM(M42,M31)</f>
        <v>1701</v>
      </c>
    </row>
    <row r="45" spans="1:13" ht="16.2" thickTop="1" x14ac:dyDescent="0.3">
      <c r="A45" s="206" t="s">
        <v>81</v>
      </c>
      <c r="B45" s="207"/>
      <c r="C45" s="207"/>
      <c r="D45" s="208">
        <f>IF($C$44=0,0%,D44/$C$44)</f>
        <v>0</v>
      </c>
      <c r="E45" s="209">
        <f t="shared" ref="E45:J45" si="16">IF($C$44=0,0%,E44/$C$44)</f>
        <v>2.6178010471204188E-2</v>
      </c>
      <c r="F45" s="207">
        <f t="shared" si="16"/>
        <v>0</v>
      </c>
      <c r="G45" s="207">
        <f t="shared" si="16"/>
        <v>0</v>
      </c>
      <c r="H45" s="207">
        <f t="shared" si="16"/>
        <v>0</v>
      </c>
      <c r="I45" s="279">
        <f t="shared" si="16"/>
        <v>0</v>
      </c>
      <c r="J45" s="210">
        <f t="shared" si="16"/>
        <v>0</v>
      </c>
      <c r="K45" s="229">
        <f>IF(C44=0,0%,(K44-C44)/C44)</f>
        <v>2.6178010471204188E-2</v>
      </c>
      <c r="L45" s="158"/>
      <c r="M45" s="105"/>
    </row>
    <row r="46" spans="1:13" ht="16.2" thickBot="1" x14ac:dyDescent="0.35">
      <c r="A46" s="107" t="s">
        <v>32</v>
      </c>
      <c r="B46" s="108"/>
      <c r="C46" s="109">
        <v>16</v>
      </c>
      <c r="D46" s="170">
        <v>0</v>
      </c>
      <c r="E46" s="194">
        <v>0</v>
      </c>
      <c r="F46" s="108">
        <v>0</v>
      </c>
      <c r="G46" s="108">
        <v>0</v>
      </c>
      <c r="H46" s="108">
        <v>0</v>
      </c>
      <c r="I46" s="108">
        <v>0</v>
      </c>
      <c r="J46" s="195">
        <v>0</v>
      </c>
      <c r="K46" s="230">
        <f>SUM(C46:J46)</f>
        <v>16</v>
      </c>
      <c r="L46" s="159">
        <f>+K46-C46</f>
        <v>0</v>
      </c>
      <c r="M46" s="108"/>
    </row>
    <row r="47" spans="1:13" ht="15.6" x14ac:dyDescent="0.3">
      <c r="A47" s="211" t="s">
        <v>82</v>
      </c>
      <c r="B47" s="212"/>
      <c r="C47" s="212"/>
      <c r="D47" s="213">
        <f>IF($C$46=0,0%,D46/$C$46)</f>
        <v>0</v>
      </c>
      <c r="E47" s="214">
        <f t="shared" ref="E47:J47" si="17">IF($C$46=0,0%,E46/$C$46)</f>
        <v>0</v>
      </c>
      <c r="F47" s="215">
        <f t="shared" si="17"/>
        <v>0</v>
      </c>
      <c r="G47" s="215">
        <f t="shared" si="17"/>
        <v>0</v>
      </c>
      <c r="H47" s="215">
        <f t="shared" si="17"/>
        <v>0</v>
      </c>
      <c r="I47" s="280">
        <f t="shared" si="17"/>
        <v>0</v>
      </c>
      <c r="J47" s="216">
        <f t="shared" si="17"/>
        <v>0</v>
      </c>
      <c r="K47" s="231">
        <f>IF(C46=0,0%,(K46-C46)/C46)</f>
        <v>0</v>
      </c>
      <c r="L47" s="217"/>
      <c r="M47" s="106"/>
    </row>
    <row r="48" spans="1:13" ht="15.6" hidden="1" x14ac:dyDescent="0.3">
      <c r="A48" s="324" t="s">
        <v>67</v>
      </c>
      <c r="B48" s="320"/>
      <c r="C48" s="320"/>
      <c r="D48" s="321"/>
      <c r="E48" s="321"/>
      <c r="F48" s="321"/>
      <c r="G48" s="321"/>
      <c r="H48" s="321"/>
      <c r="I48" s="321"/>
      <c r="J48" s="321"/>
      <c r="K48" s="321"/>
      <c r="L48" s="322"/>
      <c r="M48" s="323"/>
    </row>
    <row r="49" spans="1:13" x14ac:dyDescent="0.25">
      <c r="A49" s="5"/>
      <c r="B49" s="68"/>
      <c r="C49" s="68"/>
      <c r="D49" s="68"/>
      <c r="E49" s="68"/>
      <c r="F49" s="68"/>
      <c r="G49" s="68"/>
      <c r="H49" s="68"/>
      <c r="I49" s="68"/>
      <c r="J49" s="68"/>
      <c r="K49" s="69"/>
      <c r="L49" s="70"/>
      <c r="M49" s="68"/>
    </row>
    <row r="50" spans="1:13" x14ac:dyDescent="0.25">
      <c r="A50" s="72" t="s">
        <v>31</v>
      </c>
      <c r="B50" s="74"/>
      <c r="C50" s="74"/>
      <c r="D50" s="74"/>
      <c r="E50" s="74"/>
      <c r="F50" s="74"/>
      <c r="G50" s="74"/>
      <c r="H50" s="74"/>
      <c r="I50" s="74"/>
      <c r="J50" s="74"/>
      <c r="K50" s="74"/>
      <c r="L50" s="73"/>
      <c r="M50" s="73"/>
    </row>
    <row r="51" spans="1:13" x14ac:dyDescent="0.25">
      <c r="A51" s="74" t="s">
        <v>30</v>
      </c>
      <c r="B51" s="15" t="str">
        <f>IF(B17=B29,"BALANCED","UNBALANCED")</f>
        <v>BALANCED</v>
      </c>
      <c r="C51" s="15" t="str">
        <f t="shared" ref="C51:M51" si="18">IF(C17=C29,"BALANCED","UNBALANCED")</f>
        <v>BALANCED</v>
      </c>
      <c r="D51" s="15" t="str">
        <f t="shared" si="18"/>
        <v>BALANCED</v>
      </c>
      <c r="E51" s="15" t="str">
        <f t="shared" si="18"/>
        <v>BALANCED</v>
      </c>
      <c r="F51" s="15" t="str">
        <f t="shared" si="18"/>
        <v>BALANCED</v>
      </c>
      <c r="G51" s="15" t="str">
        <f t="shared" si="18"/>
        <v>BALANCED</v>
      </c>
      <c r="H51" s="15" t="str">
        <f t="shared" si="18"/>
        <v>BALANCED</v>
      </c>
      <c r="I51" s="15" t="str">
        <f t="shared" si="18"/>
        <v>BALANCED</v>
      </c>
      <c r="J51" s="15" t="str">
        <f t="shared" si="18"/>
        <v>BALANCED</v>
      </c>
      <c r="K51" s="15" t="str">
        <f t="shared" si="18"/>
        <v>BALANCED</v>
      </c>
      <c r="L51" s="15" t="str">
        <f t="shared" si="18"/>
        <v>BALANCED</v>
      </c>
      <c r="M51" s="15" t="str">
        <f t="shared" si="18"/>
        <v>BALANCED</v>
      </c>
    </row>
    <row r="52" spans="1:13" x14ac:dyDescent="0.25">
      <c r="A52" s="74" t="s">
        <v>10</v>
      </c>
      <c r="B52" s="15" t="str">
        <f>IF(B20=B44,"BALANCED","UNBALANCED")</f>
        <v>BALANCED</v>
      </c>
      <c r="C52" s="15" t="str">
        <f t="shared" ref="C52:M52" si="19">IF(C20=C44,"BALANCED","UNBALANCED")</f>
        <v>BALANCED</v>
      </c>
      <c r="D52" s="15" t="str">
        <f t="shared" si="19"/>
        <v>BALANCED</v>
      </c>
      <c r="E52" s="15" t="str">
        <f t="shared" si="19"/>
        <v>BALANCED</v>
      </c>
      <c r="F52" s="15" t="str">
        <f t="shared" si="19"/>
        <v>BALANCED</v>
      </c>
      <c r="G52" s="15" t="str">
        <f t="shared" si="19"/>
        <v>BALANCED</v>
      </c>
      <c r="H52" s="15" t="str">
        <f t="shared" si="19"/>
        <v>BALANCED</v>
      </c>
      <c r="I52" s="15" t="str">
        <f t="shared" si="19"/>
        <v>BALANCED</v>
      </c>
      <c r="J52" s="15" t="str">
        <f t="shared" si="19"/>
        <v>BALANCED</v>
      </c>
      <c r="K52" s="15" t="str">
        <f t="shared" si="19"/>
        <v>BALANCED</v>
      </c>
      <c r="L52" s="15" t="str">
        <f t="shared" si="19"/>
        <v>BALANCED</v>
      </c>
      <c r="M52" s="15" t="str">
        <f t="shared" si="19"/>
        <v>BALANCED</v>
      </c>
    </row>
  </sheetData>
  <mergeCells count="2">
    <mergeCell ref="B6:D6"/>
    <mergeCell ref="E6:J6"/>
  </mergeCells>
  <phoneticPr fontId="0" type="noConversion"/>
  <printOptions horizontalCentered="1"/>
  <pageMargins left="7.8740157480315001E-2" right="0.15748031496063" top="0.196850393700787" bottom="0.27559055118110198" header="0.196850393700787" footer="0.27559055118110198"/>
  <pageSetup scale="82" orientation="landscape" r:id="rId1"/>
  <headerFooter alignWithMargins="0"/>
  <colBreaks count="1" manualBreakCount="1">
    <brk id="12" min="1" max="70"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9"/>
  <sheetViews>
    <sheetView view="pageBreakPreview" zoomScale="80" zoomScaleNormal="90" zoomScaleSheetLayoutView="80" workbookViewId="0">
      <selection activeCell="G34" sqref="G34"/>
    </sheetView>
  </sheetViews>
  <sheetFormatPr defaultColWidth="9.33203125" defaultRowHeight="15.6" x14ac:dyDescent="0.3"/>
  <cols>
    <col min="1" max="1" width="96.109375" style="3" customWidth="1"/>
    <col min="2" max="3" width="15" style="3" customWidth="1"/>
    <col min="4" max="4" width="15" style="71" customWidth="1"/>
    <col min="5" max="5" width="13.109375" style="11" customWidth="1"/>
    <col min="6" max="8" width="15.6640625" style="74" customWidth="1"/>
    <col min="9" max="9" width="16" style="74" customWidth="1"/>
    <col min="10" max="16" width="15.6640625" style="3" customWidth="1"/>
    <col min="17" max="16384" width="9.33203125" style="3"/>
  </cols>
  <sheetData>
    <row r="1" spans="1:5" ht="8.25" customHeight="1" x14ac:dyDescent="0.3">
      <c r="A1" s="325" t="s">
        <v>94</v>
      </c>
      <c r="B1" s="12"/>
      <c r="C1" s="12"/>
      <c r="D1" s="56"/>
      <c r="E1" s="130"/>
    </row>
    <row r="2" spans="1:5" x14ac:dyDescent="0.3">
      <c r="A2" s="1" t="s">
        <v>0</v>
      </c>
      <c r="B2" s="1"/>
      <c r="C2" s="1"/>
      <c r="D2" s="5"/>
      <c r="E2" s="121"/>
    </row>
    <row r="3" spans="1:5" x14ac:dyDescent="0.3">
      <c r="A3" s="1" t="s">
        <v>64</v>
      </c>
      <c r="B3" s="1"/>
      <c r="C3" s="1"/>
      <c r="D3" s="5"/>
      <c r="E3" s="121"/>
    </row>
    <row r="4" spans="1:5" x14ac:dyDescent="0.3">
      <c r="A4" s="1" t="s">
        <v>60</v>
      </c>
      <c r="B4" s="1"/>
      <c r="C4" s="1"/>
      <c r="D4" s="5"/>
      <c r="E4" s="121"/>
    </row>
    <row r="5" spans="1:5" x14ac:dyDescent="0.3">
      <c r="A5" s="4" t="s">
        <v>1</v>
      </c>
      <c r="B5" s="1"/>
      <c r="C5" s="1"/>
      <c r="D5" s="5"/>
      <c r="E5" s="7"/>
    </row>
    <row r="6" spans="1:5" ht="16.2" thickBot="1" x14ac:dyDescent="0.3">
      <c r="A6" s="5"/>
      <c r="B6" s="338" t="s">
        <v>33</v>
      </c>
      <c r="C6" s="339"/>
      <c r="D6" s="340"/>
      <c r="E6" s="122"/>
    </row>
    <row r="7" spans="1:5" ht="18" customHeight="1" thickBot="1" x14ac:dyDescent="0.3">
      <c r="A7" s="311" t="s">
        <v>95</v>
      </c>
      <c r="B7" s="326" t="s">
        <v>50</v>
      </c>
      <c r="C7" s="326" t="s">
        <v>51</v>
      </c>
      <c r="D7" s="327" t="s">
        <v>52</v>
      </c>
      <c r="E7" s="127"/>
    </row>
    <row r="8" spans="1:5" x14ac:dyDescent="0.3">
      <c r="A8" s="246" t="s">
        <v>96</v>
      </c>
      <c r="B8" s="267">
        <v>31</v>
      </c>
      <c r="C8" s="267">
        <v>0</v>
      </c>
      <c r="D8" s="268">
        <f>SUM(B8:C8)</f>
        <v>31</v>
      </c>
      <c r="E8" s="129"/>
    </row>
    <row r="9" spans="1:5" hidden="1" x14ac:dyDescent="0.3">
      <c r="A9" s="236"/>
      <c r="B9" s="250"/>
      <c r="C9" s="250"/>
      <c r="D9" s="282"/>
      <c r="E9" s="129"/>
    </row>
    <row r="10" spans="1:5" hidden="1" x14ac:dyDescent="0.3">
      <c r="A10" s="236"/>
      <c r="B10" s="250"/>
      <c r="C10" s="250"/>
      <c r="D10" s="282"/>
      <c r="E10" s="129"/>
    </row>
    <row r="11" spans="1:5" hidden="1" x14ac:dyDescent="0.3">
      <c r="A11" s="236"/>
      <c r="B11" s="250"/>
      <c r="C11" s="250"/>
      <c r="D11" s="282"/>
      <c r="E11" s="129"/>
    </row>
    <row r="12" spans="1:5" hidden="1" x14ac:dyDescent="0.3">
      <c r="A12" s="236"/>
      <c r="B12" s="250"/>
      <c r="C12" s="250"/>
      <c r="D12" s="282"/>
      <c r="E12" s="129"/>
    </row>
    <row r="13" spans="1:5" hidden="1" x14ac:dyDescent="0.3">
      <c r="A13" s="236"/>
      <c r="B13" s="250"/>
      <c r="C13" s="250"/>
      <c r="D13" s="282"/>
      <c r="E13" s="129"/>
    </row>
    <row r="14" spans="1:5" hidden="1" x14ac:dyDescent="0.3">
      <c r="A14" s="236"/>
      <c r="B14" s="250"/>
      <c r="C14" s="250"/>
      <c r="D14" s="282"/>
      <c r="E14" s="129"/>
    </row>
    <row r="15" spans="1:5" hidden="1" x14ac:dyDescent="0.3">
      <c r="A15" s="232"/>
      <c r="B15" s="248"/>
      <c r="C15" s="248"/>
      <c r="D15" s="269"/>
      <c r="E15" s="129"/>
    </row>
    <row r="16" spans="1:5" hidden="1" x14ac:dyDescent="0.3">
      <c r="A16" s="241"/>
      <c r="B16" s="262"/>
      <c r="C16" s="262"/>
      <c r="D16" s="270"/>
      <c r="E16" s="129"/>
    </row>
    <row r="17" spans="1:9" ht="16.2" thickBot="1" x14ac:dyDescent="0.35">
      <c r="A17" s="258" t="s">
        <v>36</v>
      </c>
      <c r="B17" s="259">
        <f>SUM(B8:B16)</f>
        <v>31</v>
      </c>
      <c r="C17" s="259">
        <f>SUM(C8:C16)</f>
        <v>0</v>
      </c>
      <c r="D17" s="257">
        <f>SUM(D8:D16)</f>
        <v>31</v>
      </c>
      <c r="E17" s="129"/>
      <c r="F17" s="15" t="str">
        <f>IF(B17=(Analysis!C31-(Analysis!B31)),"BALANCED","UNBALANCED")</f>
        <v>BALANCED</v>
      </c>
      <c r="G17" s="15" t="str">
        <f>IF(C17=(Analysis!C42-Analysis!B42),"BALANCED","UNBALANCED")</f>
        <v>BALANCED</v>
      </c>
      <c r="H17" s="15" t="str">
        <f>IF(D17=(Analysis!C44-Analysis!B44),"BALANCED","UNBALANCED")</f>
        <v>BALANCED</v>
      </c>
      <c r="I17" s="15"/>
    </row>
    <row r="18" spans="1:9" ht="16.2" hidden="1" thickBot="1" x14ac:dyDescent="0.3">
      <c r="A18" s="8"/>
      <c r="B18" s="341" t="s">
        <v>37</v>
      </c>
      <c r="C18" s="342"/>
      <c r="D18" s="342"/>
      <c r="E18" s="343"/>
    </row>
    <row r="19" spans="1:9" ht="33" hidden="1" customHeight="1" thickBot="1" x14ac:dyDescent="0.3">
      <c r="A19" s="311" t="s">
        <v>87</v>
      </c>
      <c r="B19" s="312" t="s">
        <v>54</v>
      </c>
      <c r="C19" s="312" t="s">
        <v>55</v>
      </c>
      <c r="D19" s="313" t="s">
        <v>63</v>
      </c>
      <c r="E19" s="314" t="s">
        <v>53</v>
      </c>
    </row>
    <row r="20" spans="1:9" ht="15" hidden="1" x14ac:dyDescent="0.25">
      <c r="A20" s="236"/>
      <c r="B20" s="267">
        <v>0</v>
      </c>
      <c r="C20" s="267">
        <v>0</v>
      </c>
      <c r="D20" s="271">
        <f>SUM(B20:C20)</f>
        <v>0</v>
      </c>
      <c r="E20" s="272">
        <v>0</v>
      </c>
    </row>
    <row r="21" spans="1:9" ht="15" hidden="1" x14ac:dyDescent="0.25">
      <c r="A21" s="233"/>
      <c r="B21" s="248">
        <v>0</v>
      </c>
      <c r="C21" s="248">
        <v>0</v>
      </c>
      <c r="D21" s="273">
        <f>SUM(B21:C21)</f>
        <v>0</v>
      </c>
      <c r="E21" s="274">
        <v>0</v>
      </c>
    </row>
    <row r="22" spans="1:9" ht="15" hidden="1" x14ac:dyDescent="0.25">
      <c r="A22" s="233"/>
      <c r="B22" s="248">
        <v>0</v>
      </c>
      <c r="C22" s="248">
        <v>0</v>
      </c>
      <c r="D22" s="273">
        <f t="shared" ref="D22:D28" si="0">SUM(B22:C22)</f>
        <v>0</v>
      </c>
      <c r="E22" s="274">
        <v>0</v>
      </c>
    </row>
    <row r="23" spans="1:9" ht="15" hidden="1" x14ac:dyDescent="0.25">
      <c r="A23" s="233"/>
      <c r="B23" s="248">
        <v>0</v>
      </c>
      <c r="C23" s="248">
        <v>0</v>
      </c>
      <c r="D23" s="273">
        <f t="shared" si="0"/>
        <v>0</v>
      </c>
      <c r="E23" s="274">
        <v>0</v>
      </c>
    </row>
    <row r="24" spans="1:9" ht="15" hidden="1" x14ac:dyDescent="0.25">
      <c r="A24" s="233"/>
      <c r="B24" s="248">
        <v>0</v>
      </c>
      <c r="C24" s="248">
        <v>0</v>
      </c>
      <c r="D24" s="273">
        <f t="shared" si="0"/>
        <v>0</v>
      </c>
      <c r="E24" s="274">
        <v>0</v>
      </c>
    </row>
    <row r="25" spans="1:9" ht="15" hidden="1" x14ac:dyDescent="0.25">
      <c r="A25" s="233"/>
      <c r="B25" s="248">
        <v>0</v>
      </c>
      <c r="C25" s="248">
        <v>0</v>
      </c>
      <c r="D25" s="273">
        <f t="shared" si="0"/>
        <v>0</v>
      </c>
      <c r="E25" s="274">
        <v>0</v>
      </c>
    </row>
    <row r="26" spans="1:9" ht="15" hidden="1" x14ac:dyDescent="0.25">
      <c r="A26" s="233"/>
      <c r="B26" s="248">
        <v>0</v>
      </c>
      <c r="C26" s="248">
        <v>0</v>
      </c>
      <c r="D26" s="273">
        <f t="shared" si="0"/>
        <v>0</v>
      </c>
      <c r="E26" s="274">
        <v>0</v>
      </c>
    </row>
    <row r="27" spans="1:9" ht="15" hidden="1" x14ac:dyDescent="0.25">
      <c r="A27" s="233"/>
      <c r="B27" s="248">
        <v>0</v>
      </c>
      <c r="C27" s="248">
        <v>0</v>
      </c>
      <c r="D27" s="273">
        <f t="shared" si="0"/>
        <v>0</v>
      </c>
      <c r="E27" s="274">
        <v>0</v>
      </c>
    </row>
    <row r="28" spans="1:9" ht="15" hidden="1" x14ac:dyDescent="0.25">
      <c r="A28" s="234"/>
      <c r="B28" s="248">
        <v>0</v>
      </c>
      <c r="C28" s="248">
        <v>0</v>
      </c>
      <c r="D28" s="273">
        <f t="shared" si="0"/>
        <v>0</v>
      </c>
      <c r="E28" s="274">
        <v>0</v>
      </c>
    </row>
    <row r="29" spans="1:9" ht="15" hidden="1" x14ac:dyDescent="0.25">
      <c r="A29" s="234"/>
      <c r="B29" s="248">
        <v>0</v>
      </c>
      <c r="C29" s="248">
        <v>0</v>
      </c>
      <c r="D29" s="273">
        <f t="shared" ref="D29:D31" si="1">SUM(B29:C29)</f>
        <v>0</v>
      </c>
      <c r="E29" s="274">
        <v>0</v>
      </c>
    </row>
    <row r="30" spans="1:9" ht="15" hidden="1" x14ac:dyDescent="0.25">
      <c r="A30" s="235"/>
      <c r="B30" s="248">
        <v>0</v>
      </c>
      <c r="C30" s="248">
        <v>0</v>
      </c>
      <c r="D30" s="273">
        <f t="shared" si="1"/>
        <v>0</v>
      </c>
      <c r="E30" s="274">
        <v>0</v>
      </c>
      <c r="F30" s="123"/>
      <c r="G30" s="123"/>
      <c r="H30" s="123"/>
      <c r="I30" s="124"/>
    </row>
    <row r="31" spans="1:9" ht="15" hidden="1" x14ac:dyDescent="0.25">
      <c r="A31" s="244"/>
      <c r="B31" s="262">
        <v>0</v>
      </c>
      <c r="C31" s="262">
        <v>0</v>
      </c>
      <c r="D31" s="263">
        <f t="shared" si="1"/>
        <v>0</v>
      </c>
      <c r="E31" s="264">
        <v>0</v>
      </c>
      <c r="F31" s="123" t="s">
        <v>34</v>
      </c>
      <c r="G31" s="123" t="s">
        <v>35</v>
      </c>
      <c r="H31" s="123" t="s">
        <v>10</v>
      </c>
      <c r="I31" s="124" t="s">
        <v>38</v>
      </c>
    </row>
    <row r="32" spans="1:9" ht="16.2" hidden="1" thickBot="1" x14ac:dyDescent="0.35">
      <c r="A32" s="258" t="s">
        <v>39</v>
      </c>
      <c r="B32" s="259">
        <f>SUM(B20:B31)</f>
        <v>0</v>
      </c>
      <c r="C32" s="259">
        <f>SUM(C20:C31)</f>
        <v>0</v>
      </c>
      <c r="D32" s="260">
        <f>SUM(D20:D31)</f>
        <v>0</v>
      </c>
      <c r="E32" s="261">
        <f>SUM(E20:E31)</f>
        <v>0</v>
      </c>
      <c r="F32" s="15" t="str">
        <f>IF(B32=(Analysis!D$31),"BALANCED","UNBALANCED")</f>
        <v>BALANCED</v>
      </c>
      <c r="G32" s="15" t="str">
        <f>IF(C32=Analysis!D$42,"BALANCED","UNBALANCED")</f>
        <v>BALANCED</v>
      </c>
      <c r="H32" s="15" t="str">
        <f>IF(D32=Analysis!D$44,"BALANCED","UNBALANCED")</f>
        <v>BALANCED</v>
      </c>
      <c r="I32" s="15" t="str">
        <f>IF(E32=Analysis!D$46,"BALANCED","UNBALANCED")</f>
        <v>BALANCED</v>
      </c>
    </row>
    <row r="33" spans="1:9" ht="16.2" thickBot="1" x14ac:dyDescent="0.3">
      <c r="A33" s="8"/>
      <c r="B33" s="344" t="s">
        <v>37</v>
      </c>
      <c r="C33" s="344"/>
      <c r="D33" s="344"/>
      <c r="E33" s="345"/>
    </row>
    <row r="34" spans="1:9" ht="33.9" customHeight="1" thickBot="1" x14ac:dyDescent="0.3">
      <c r="A34" s="311" t="s">
        <v>84</v>
      </c>
      <c r="B34" s="326" t="s">
        <v>54</v>
      </c>
      <c r="C34" s="326" t="s">
        <v>55</v>
      </c>
      <c r="D34" s="328" t="s">
        <v>85</v>
      </c>
      <c r="E34" s="329" t="s">
        <v>90</v>
      </c>
    </row>
    <row r="35" spans="1:9" x14ac:dyDescent="0.3">
      <c r="A35" s="128" t="s">
        <v>2</v>
      </c>
      <c r="B35" s="131"/>
      <c r="C35" s="131"/>
      <c r="D35" s="132"/>
      <c r="E35" s="146"/>
    </row>
    <row r="36" spans="1:9" ht="30" x14ac:dyDescent="0.25">
      <c r="A36" s="236" t="s">
        <v>86</v>
      </c>
      <c r="B36" s="250">
        <v>45</v>
      </c>
      <c r="C36" s="250">
        <v>0</v>
      </c>
      <c r="D36" s="265">
        <f>+B36+C36</f>
        <v>45</v>
      </c>
      <c r="E36" s="266">
        <v>0</v>
      </c>
    </row>
    <row r="37" spans="1:9" ht="15" hidden="1" x14ac:dyDescent="0.25">
      <c r="A37" s="236"/>
      <c r="B37" s="275"/>
      <c r="C37" s="248"/>
      <c r="D37" s="273"/>
      <c r="E37" s="274"/>
    </row>
    <row r="38" spans="1:9" ht="15" hidden="1" x14ac:dyDescent="0.25">
      <c r="A38" s="238"/>
      <c r="B38" s="275"/>
      <c r="C38" s="248"/>
      <c r="D38" s="273"/>
      <c r="E38" s="274"/>
    </row>
    <row r="39" spans="1:9" ht="15" hidden="1" x14ac:dyDescent="0.25">
      <c r="A39" s="238"/>
      <c r="B39" s="275"/>
      <c r="C39" s="248"/>
      <c r="D39" s="273"/>
      <c r="E39" s="274"/>
      <c r="F39" s="125"/>
    </row>
    <row r="40" spans="1:9" ht="15" hidden="1" x14ac:dyDescent="0.25">
      <c r="A40" s="237"/>
      <c r="B40" s="275"/>
      <c r="C40" s="248"/>
      <c r="D40" s="273"/>
      <c r="E40" s="274"/>
    </row>
    <row r="41" spans="1:9" ht="15" hidden="1" x14ac:dyDescent="0.25">
      <c r="A41" s="237"/>
      <c r="B41" s="275"/>
      <c r="C41" s="248"/>
      <c r="D41" s="273"/>
      <c r="E41" s="274"/>
    </row>
    <row r="42" spans="1:9" ht="15" hidden="1" x14ac:dyDescent="0.25">
      <c r="A42" s="237"/>
      <c r="B42" s="248"/>
      <c r="C42" s="248"/>
      <c r="D42" s="273"/>
      <c r="E42" s="274"/>
    </row>
    <row r="43" spans="1:9" ht="15" hidden="1" x14ac:dyDescent="0.25">
      <c r="A43" s="234"/>
      <c r="B43" s="248"/>
      <c r="C43" s="248"/>
      <c r="D43" s="273"/>
      <c r="E43" s="274"/>
    </row>
    <row r="44" spans="1:9" ht="15" hidden="1" x14ac:dyDescent="0.25">
      <c r="A44" s="234"/>
      <c r="B44" s="248"/>
      <c r="C44" s="248"/>
      <c r="D44" s="273"/>
      <c r="E44" s="274"/>
      <c r="G44" s="125"/>
    </row>
    <row r="45" spans="1:9" ht="15.9" hidden="1" customHeight="1" x14ac:dyDescent="0.25">
      <c r="A45" s="238"/>
      <c r="B45" s="248"/>
      <c r="C45" s="248"/>
      <c r="D45" s="273"/>
      <c r="E45" s="274"/>
    </row>
    <row r="46" spans="1:9" ht="15.9" hidden="1" customHeight="1" x14ac:dyDescent="0.25">
      <c r="A46" s="244"/>
      <c r="B46" s="262"/>
      <c r="C46" s="262"/>
      <c r="D46" s="263"/>
      <c r="E46" s="264"/>
      <c r="F46" s="125"/>
    </row>
    <row r="47" spans="1:9" ht="16.2" thickBot="1" x14ac:dyDescent="0.35">
      <c r="A47" s="258" t="s">
        <v>40</v>
      </c>
      <c r="B47" s="259">
        <f>SUM(B36:B46)</f>
        <v>45</v>
      </c>
      <c r="C47" s="259">
        <f>SUM(C36:C46)</f>
        <v>0</v>
      </c>
      <c r="D47" s="260">
        <f>SUM(D36:D46)</f>
        <v>45</v>
      </c>
      <c r="E47" s="261">
        <f>SUM(E36:E46)</f>
        <v>0</v>
      </c>
      <c r="F47" s="15" t="str">
        <f>IF(B47=(Analysis!E$31),"BALANCED","UNBALANCED")</f>
        <v>BALANCED</v>
      </c>
      <c r="G47" s="15" t="str">
        <f>IF(C47=Analysis!E$42,"BALANCED","UNBALANCED")</f>
        <v>BALANCED</v>
      </c>
      <c r="H47" s="15" t="str">
        <f>IF(D47=Analysis!E$44,"BALANCED","UNBALANCED")</f>
        <v>BALANCED</v>
      </c>
      <c r="I47" s="15" t="str">
        <f>IF(E47=Analysis!E$46,"BALANCED","UNBALANCED")</f>
        <v>BALANCED</v>
      </c>
    </row>
    <row r="48" spans="1:9" hidden="1" x14ac:dyDescent="0.3">
      <c r="A48" s="128" t="s">
        <v>3</v>
      </c>
      <c r="B48" s="133"/>
      <c r="C48" s="133"/>
      <c r="D48" s="134"/>
      <c r="E48" s="146"/>
      <c r="F48" s="123" t="s">
        <v>34</v>
      </c>
      <c r="G48" s="123" t="s">
        <v>35</v>
      </c>
      <c r="H48" s="123" t="s">
        <v>10</v>
      </c>
      <c r="I48" s="124" t="s">
        <v>38</v>
      </c>
    </row>
    <row r="49" spans="1:9" ht="15" hidden="1" x14ac:dyDescent="0.25">
      <c r="A49" s="245"/>
      <c r="B49" s="250">
        <v>0</v>
      </c>
      <c r="C49" s="250">
        <v>0</v>
      </c>
      <c r="D49" s="265">
        <f>SUM(B49:C49)</f>
        <v>0</v>
      </c>
      <c r="E49" s="266">
        <v>0</v>
      </c>
    </row>
    <row r="50" spans="1:9" ht="15" hidden="1" x14ac:dyDescent="0.25">
      <c r="A50" s="245"/>
      <c r="B50" s="250">
        <v>0</v>
      </c>
      <c r="C50" s="250">
        <v>0</v>
      </c>
      <c r="D50" s="265">
        <f t="shared" ref="D50:D53" si="2">SUM(B50:C50)</f>
        <v>0</v>
      </c>
      <c r="E50" s="283">
        <v>0</v>
      </c>
    </row>
    <row r="51" spans="1:9" ht="15" hidden="1" x14ac:dyDescent="0.25">
      <c r="A51" s="245"/>
      <c r="B51" s="248">
        <v>0</v>
      </c>
      <c r="C51" s="248">
        <v>0</v>
      </c>
      <c r="D51" s="273">
        <f t="shared" ref="D51:D52" si="3">+B51+C51</f>
        <v>0</v>
      </c>
      <c r="E51" s="274">
        <v>0</v>
      </c>
    </row>
    <row r="52" spans="1:9" ht="15" hidden="1" x14ac:dyDescent="0.25">
      <c r="A52" s="245"/>
      <c r="B52" s="248">
        <v>0</v>
      </c>
      <c r="C52" s="248">
        <v>0</v>
      </c>
      <c r="D52" s="273">
        <f t="shared" si="3"/>
        <v>0</v>
      </c>
      <c r="E52" s="274">
        <v>0</v>
      </c>
    </row>
    <row r="53" spans="1:9" ht="15" hidden="1" x14ac:dyDescent="0.25">
      <c r="A53" s="245"/>
      <c r="B53" s="250">
        <v>0</v>
      </c>
      <c r="C53" s="250">
        <v>0</v>
      </c>
      <c r="D53" s="265">
        <f t="shared" si="2"/>
        <v>0</v>
      </c>
      <c r="E53" s="283">
        <v>0</v>
      </c>
    </row>
    <row r="54" spans="1:9" ht="15" hidden="1" x14ac:dyDescent="0.25">
      <c r="A54" s="244"/>
      <c r="B54" s="262">
        <v>0</v>
      </c>
      <c r="C54" s="262">
        <v>0</v>
      </c>
      <c r="D54" s="263">
        <f>SUM(B54:C54)</f>
        <v>0</v>
      </c>
      <c r="E54" s="264">
        <v>0</v>
      </c>
    </row>
    <row r="55" spans="1:9" ht="16.2" hidden="1" thickBot="1" x14ac:dyDescent="0.35">
      <c r="A55" s="239" t="s">
        <v>41</v>
      </c>
      <c r="B55" s="240">
        <f>SUM(B49:B54)</f>
        <v>0</v>
      </c>
      <c r="C55" s="240">
        <f>SUM(C49:C54)</f>
        <v>0</v>
      </c>
      <c r="D55" s="242">
        <f>SUM(D49:D54)</f>
        <v>0</v>
      </c>
      <c r="E55" s="243">
        <f>SUM(E49:E54)</f>
        <v>0</v>
      </c>
      <c r="F55" s="15" t="str">
        <f>IF(B55=(Analysis!F$31),"BALANCED","UNBALANCED")</f>
        <v>BALANCED</v>
      </c>
      <c r="G55" s="15" t="str">
        <f>IF(C55=Analysis!F$42,"BALANCED","UNBALANCED")</f>
        <v>BALANCED</v>
      </c>
      <c r="H55" s="15" t="str">
        <f>IF(D55=Analysis!F$44,"BALANCED","UNBALANCED")</f>
        <v>BALANCED</v>
      </c>
      <c r="I55" s="15" t="str">
        <f>IF(E55=Analysis!F$46,"BALANCED","UNBALANCED")</f>
        <v>BALANCED</v>
      </c>
    </row>
    <row r="56" spans="1:9" ht="16.2" hidden="1" thickBot="1" x14ac:dyDescent="0.3">
      <c r="A56" s="8"/>
      <c r="B56" s="341" t="s">
        <v>37</v>
      </c>
      <c r="C56" s="341"/>
      <c r="D56" s="341"/>
      <c r="E56" s="346"/>
    </row>
    <row r="57" spans="1:9" ht="33.9" hidden="1" customHeight="1" thickBot="1" x14ac:dyDescent="0.3">
      <c r="A57" s="311" t="s">
        <v>84</v>
      </c>
      <c r="B57" s="312" t="s">
        <v>54</v>
      </c>
      <c r="C57" s="312" t="s">
        <v>55</v>
      </c>
      <c r="D57" s="313" t="s">
        <v>85</v>
      </c>
      <c r="E57" s="314" t="s">
        <v>53</v>
      </c>
    </row>
    <row r="58" spans="1:9" hidden="1" x14ac:dyDescent="0.3">
      <c r="A58" s="128" t="s">
        <v>4</v>
      </c>
      <c r="B58" s="131"/>
      <c r="C58" s="131"/>
      <c r="D58" s="132"/>
      <c r="E58" s="146"/>
    </row>
    <row r="59" spans="1:9" ht="15" hidden="1" x14ac:dyDescent="0.25">
      <c r="A59" s="236"/>
      <c r="B59" s="250">
        <v>0</v>
      </c>
      <c r="C59" s="250">
        <v>0</v>
      </c>
      <c r="D59" s="265">
        <f>SUM(B59:C59)</f>
        <v>0</v>
      </c>
      <c r="E59" s="266">
        <v>0</v>
      </c>
    </row>
    <row r="60" spans="1:9" ht="15" hidden="1" x14ac:dyDescent="0.25">
      <c r="A60" s="234"/>
      <c r="B60" s="248">
        <v>0</v>
      </c>
      <c r="C60" s="248">
        <v>0</v>
      </c>
      <c r="D60" s="273">
        <f>SUM(B60:C60)</f>
        <v>0</v>
      </c>
      <c r="E60" s="274">
        <v>0</v>
      </c>
      <c r="F60" s="123"/>
      <c r="G60" s="123"/>
      <c r="H60" s="123"/>
      <c r="I60" s="124"/>
    </row>
    <row r="61" spans="1:9" ht="15" hidden="1" x14ac:dyDescent="0.25">
      <c r="A61" s="234"/>
      <c r="B61" s="248">
        <v>0</v>
      </c>
      <c r="C61" s="248">
        <v>0</v>
      </c>
      <c r="D61" s="273">
        <f>SUM(B61:C61)</f>
        <v>0</v>
      </c>
      <c r="E61" s="274">
        <v>0</v>
      </c>
    </row>
    <row r="62" spans="1:9" ht="15" hidden="1" x14ac:dyDescent="0.25">
      <c r="A62" s="237"/>
      <c r="B62" s="248">
        <v>0</v>
      </c>
      <c r="C62" s="248">
        <v>0</v>
      </c>
      <c r="D62" s="273">
        <f>SUM(B62:C62)</f>
        <v>0</v>
      </c>
      <c r="E62" s="274">
        <v>0</v>
      </c>
    </row>
    <row r="63" spans="1:9" ht="15" hidden="1" x14ac:dyDescent="0.25">
      <c r="A63" s="237"/>
      <c r="B63" s="248">
        <v>0</v>
      </c>
      <c r="C63" s="248">
        <v>0</v>
      </c>
      <c r="D63" s="273">
        <f t="shared" ref="D63:D64" si="4">SUM(B63:C63)</f>
        <v>0</v>
      </c>
      <c r="E63" s="274">
        <v>0</v>
      </c>
    </row>
    <row r="64" spans="1:9" ht="15" hidden="1" x14ac:dyDescent="0.25">
      <c r="A64" s="237"/>
      <c r="B64" s="248">
        <v>0</v>
      </c>
      <c r="C64" s="248">
        <v>0</v>
      </c>
      <c r="D64" s="273">
        <f t="shared" si="4"/>
        <v>0</v>
      </c>
      <c r="E64" s="274">
        <v>0</v>
      </c>
    </row>
    <row r="65" spans="1:9" ht="15" hidden="1" x14ac:dyDescent="0.25">
      <c r="A65" s="237"/>
      <c r="B65" s="248">
        <v>0</v>
      </c>
      <c r="C65" s="248">
        <v>0</v>
      </c>
      <c r="D65" s="273">
        <f t="shared" ref="D65:D68" si="5">SUM(B65:C65)</f>
        <v>0</v>
      </c>
      <c r="E65" s="274">
        <v>0</v>
      </c>
    </row>
    <row r="66" spans="1:9" ht="15" hidden="1" x14ac:dyDescent="0.25">
      <c r="A66" s="237"/>
      <c r="B66" s="248">
        <v>0</v>
      </c>
      <c r="C66" s="248">
        <v>0</v>
      </c>
      <c r="D66" s="273">
        <f>SUM(B66:C66)</f>
        <v>0</v>
      </c>
      <c r="E66" s="274">
        <v>0</v>
      </c>
    </row>
    <row r="67" spans="1:9" ht="15" hidden="1" x14ac:dyDescent="0.25">
      <c r="A67" s="237"/>
      <c r="B67" s="248">
        <v>0</v>
      </c>
      <c r="C67" s="248">
        <v>0</v>
      </c>
      <c r="D67" s="273">
        <f t="shared" si="5"/>
        <v>0</v>
      </c>
      <c r="E67" s="274">
        <v>0</v>
      </c>
    </row>
    <row r="68" spans="1:9" ht="15" hidden="1" x14ac:dyDescent="0.25">
      <c r="A68" s="244"/>
      <c r="B68" s="262">
        <v>0</v>
      </c>
      <c r="C68" s="262">
        <v>0</v>
      </c>
      <c r="D68" s="263">
        <f t="shared" si="5"/>
        <v>0</v>
      </c>
      <c r="E68" s="264">
        <v>0</v>
      </c>
    </row>
    <row r="69" spans="1:9" ht="16.2" hidden="1" thickBot="1" x14ac:dyDescent="0.35">
      <c r="A69" s="239" t="s">
        <v>42</v>
      </c>
      <c r="B69" s="240">
        <f>SUM(B59:B68)</f>
        <v>0</v>
      </c>
      <c r="C69" s="240">
        <f>SUM(C59:C68)</f>
        <v>0</v>
      </c>
      <c r="D69" s="242">
        <f>SUM(D59:D68)</f>
        <v>0</v>
      </c>
      <c r="E69" s="243">
        <f>SUM(E59:E68)</f>
        <v>0</v>
      </c>
      <c r="F69" s="15" t="str">
        <f>IF(B69=(Analysis!G$31),"BALANCED","UNBALANCED")</f>
        <v>BALANCED</v>
      </c>
      <c r="G69" s="15" t="str">
        <f>IF(C69=Analysis!G$42,"BALANCED","UNBALANCED")</f>
        <v>BALANCED</v>
      </c>
      <c r="H69" s="15" t="str">
        <f>IF(D69=Analysis!G$44,"BALANCED","UNBALANCED")</f>
        <v>BALANCED</v>
      </c>
      <c r="I69" s="15" t="str">
        <f>IF(E69=Analysis!G$46,"BALANCED","UNBALANCED")</f>
        <v>BALANCED</v>
      </c>
    </row>
    <row r="70" spans="1:9" hidden="1" x14ac:dyDescent="0.3">
      <c r="A70" s="128" t="s">
        <v>45</v>
      </c>
      <c r="B70" s="133"/>
      <c r="C70" s="133"/>
      <c r="D70" s="134"/>
      <c r="E70" s="147"/>
    </row>
    <row r="71" spans="1:9" ht="15" hidden="1" x14ac:dyDescent="0.25">
      <c r="A71" s="246"/>
      <c r="B71" s="250">
        <v>0</v>
      </c>
      <c r="C71" s="250">
        <v>0</v>
      </c>
      <c r="D71" s="265">
        <f t="shared" ref="D71:D74" si="6">SUM(B71:C71)</f>
        <v>0</v>
      </c>
      <c r="E71" s="266">
        <v>0</v>
      </c>
    </row>
    <row r="72" spans="1:9" ht="15" hidden="1" x14ac:dyDescent="0.25">
      <c r="A72" s="247"/>
      <c r="B72" s="248">
        <v>0</v>
      </c>
      <c r="C72" s="248">
        <v>0</v>
      </c>
      <c r="D72" s="273">
        <f t="shared" si="6"/>
        <v>0</v>
      </c>
      <c r="E72" s="274">
        <v>0</v>
      </c>
    </row>
    <row r="73" spans="1:9" ht="15" hidden="1" x14ac:dyDescent="0.25">
      <c r="A73" s="247"/>
      <c r="B73" s="248">
        <v>0</v>
      </c>
      <c r="C73" s="248">
        <v>0</v>
      </c>
      <c r="D73" s="273">
        <f t="shared" si="6"/>
        <v>0</v>
      </c>
      <c r="E73" s="274">
        <v>0</v>
      </c>
    </row>
    <row r="74" spans="1:9" ht="15" hidden="1" x14ac:dyDescent="0.25">
      <c r="A74" s="247"/>
      <c r="B74" s="248">
        <v>0</v>
      </c>
      <c r="C74" s="248">
        <v>0</v>
      </c>
      <c r="D74" s="273">
        <f t="shared" si="6"/>
        <v>0</v>
      </c>
      <c r="E74" s="274">
        <v>0</v>
      </c>
    </row>
    <row r="75" spans="1:9" ht="15" hidden="1" x14ac:dyDescent="0.25">
      <c r="A75" s="247"/>
      <c r="B75" s="248">
        <v>0</v>
      </c>
      <c r="C75" s="248">
        <v>0</v>
      </c>
      <c r="D75" s="273">
        <f>SUM(B75:C75)</f>
        <v>0</v>
      </c>
      <c r="E75" s="274">
        <v>0</v>
      </c>
    </row>
    <row r="76" spans="1:9" ht="15" hidden="1" x14ac:dyDescent="0.25">
      <c r="A76" s="249"/>
      <c r="B76" s="262">
        <v>0</v>
      </c>
      <c r="C76" s="262">
        <v>0</v>
      </c>
      <c r="D76" s="263">
        <f>SUM(B76:C76)</f>
        <v>0</v>
      </c>
      <c r="E76" s="264">
        <v>0</v>
      </c>
    </row>
    <row r="77" spans="1:9" ht="16.2" hidden="1" thickBot="1" x14ac:dyDescent="0.35">
      <c r="A77" s="239" t="s">
        <v>46</v>
      </c>
      <c r="B77" s="240">
        <f>SUM(B71:B76)</f>
        <v>0</v>
      </c>
      <c r="C77" s="240">
        <f>SUM(C71:C76)</f>
        <v>0</v>
      </c>
      <c r="D77" s="242">
        <f>SUM(D71:D76)</f>
        <v>0</v>
      </c>
      <c r="E77" s="243">
        <f>SUM(E71:E76)</f>
        <v>0</v>
      </c>
      <c r="F77" s="15" t="str">
        <f>IF(B77=(Analysis!H$31),"BALANCED","UNBALANCED")</f>
        <v>BALANCED</v>
      </c>
      <c r="G77" s="15" t="str">
        <f>IF(C77=Analysis!H$42,"BALANCED","UNBALANCED")</f>
        <v>BALANCED</v>
      </c>
      <c r="H77" s="15" t="str">
        <f>IF(D77=Analysis!H$44,"BALANCED","UNBALANCED")</f>
        <v>BALANCED</v>
      </c>
      <c r="I77" s="15" t="str">
        <f>IF(E77=Analysis!H$46,"BALANCED","UNBALANCED")</f>
        <v>BALANCED</v>
      </c>
    </row>
    <row r="78" spans="1:9" ht="16.2" hidden="1" thickBot="1" x14ac:dyDescent="0.3">
      <c r="A78" s="8"/>
      <c r="B78" s="341" t="s">
        <v>37</v>
      </c>
      <c r="C78" s="341"/>
      <c r="D78" s="341"/>
      <c r="E78" s="346"/>
    </row>
    <row r="79" spans="1:9" ht="33.9" hidden="1" customHeight="1" thickBot="1" x14ac:dyDescent="0.3">
      <c r="A79" s="311" t="s">
        <v>84</v>
      </c>
      <c r="B79" s="312" t="s">
        <v>54</v>
      </c>
      <c r="C79" s="312" t="s">
        <v>55</v>
      </c>
      <c r="D79" s="313" t="s">
        <v>85</v>
      </c>
      <c r="E79" s="314" t="s">
        <v>53</v>
      </c>
    </row>
    <row r="80" spans="1:9" hidden="1" x14ac:dyDescent="0.3">
      <c r="A80" s="128" t="s">
        <v>61</v>
      </c>
      <c r="B80" s="133"/>
      <c r="C80" s="133"/>
      <c r="D80" s="134"/>
      <c r="E80" s="147"/>
    </row>
    <row r="81" spans="1:9" ht="15" hidden="1" x14ac:dyDescent="0.25">
      <c r="A81" s="236"/>
      <c r="B81" s="250">
        <v>0</v>
      </c>
      <c r="C81" s="250">
        <v>0</v>
      </c>
      <c r="D81" s="265">
        <f>SUM(B81:C81)</f>
        <v>0</v>
      </c>
      <c r="E81" s="266">
        <v>0</v>
      </c>
    </row>
    <row r="82" spans="1:9" ht="15" hidden="1" x14ac:dyDescent="0.25">
      <c r="A82" s="234"/>
      <c r="B82" s="248">
        <v>0</v>
      </c>
      <c r="C82" s="248">
        <v>0</v>
      </c>
      <c r="D82" s="273">
        <f>SUM(B82:C82)</f>
        <v>0</v>
      </c>
      <c r="E82" s="274">
        <v>0</v>
      </c>
      <c r="F82" s="125"/>
    </row>
    <row r="83" spans="1:9" ht="15" hidden="1" x14ac:dyDescent="0.25">
      <c r="A83" s="234"/>
      <c r="B83" s="248">
        <v>0</v>
      </c>
      <c r="C83" s="248">
        <v>0</v>
      </c>
      <c r="D83" s="273">
        <f>SUM(B83:C83)</f>
        <v>0</v>
      </c>
      <c r="E83" s="274">
        <v>0</v>
      </c>
      <c r="F83" s="125"/>
    </row>
    <row r="84" spans="1:9" ht="15" hidden="1" x14ac:dyDescent="0.25">
      <c r="A84" s="241"/>
      <c r="B84" s="262">
        <v>0</v>
      </c>
      <c r="C84" s="262">
        <v>0</v>
      </c>
      <c r="D84" s="263">
        <f>SUM(B84:C84)</f>
        <v>0</v>
      </c>
      <c r="E84" s="264">
        <v>0</v>
      </c>
      <c r="F84" s="123" t="s">
        <v>34</v>
      </c>
      <c r="G84" s="123" t="s">
        <v>35</v>
      </c>
      <c r="H84" s="123" t="s">
        <v>10</v>
      </c>
      <c r="I84" s="124" t="s">
        <v>38</v>
      </c>
    </row>
    <row r="85" spans="1:9" ht="16.2" hidden="1" thickBot="1" x14ac:dyDescent="0.35">
      <c r="A85" s="258" t="s">
        <v>62</v>
      </c>
      <c r="B85" s="259">
        <f>SUM(B81:B84)</f>
        <v>0</v>
      </c>
      <c r="C85" s="259">
        <f>SUM(C80:C84)</f>
        <v>0</v>
      </c>
      <c r="D85" s="260">
        <f>SUM(D81:D84)</f>
        <v>0</v>
      </c>
      <c r="E85" s="261">
        <f>SUM(E81:E84)</f>
        <v>0</v>
      </c>
      <c r="F85" s="15" t="str">
        <f>IF(B85=(Analysis!I$31),"BALANCED","UNBALANCED")</f>
        <v>BALANCED</v>
      </c>
      <c r="G85" s="15" t="str">
        <f>IF(C85=Analysis!I$42,"BALANCED","UNBALANCED")</f>
        <v>BALANCED</v>
      </c>
      <c r="H85" s="15" t="str">
        <f>IF(D85=Analysis!I$44,"BALANCED","UNBALANCED")</f>
        <v>BALANCED</v>
      </c>
      <c r="I85" s="15" t="str">
        <f>IF(E85=Analysis!I$46,"BALANCED","UNBALANCED")</f>
        <v>BALANCED</v>
      </c>
    </row>
    <row r="86" spans="1:9" hidden="1" x14ac:dyDescent="0.3">
      <c r="A86" s="128" t="s">
        <v>47</v>
      </c>
      <c r="B86" s="135"/>
      <c r="C86" s="135"/>
      <c r="D86" s="136"/>
      <c r="E86" s="276"/>
    </row>
    <row r="87" spans="1:9" ht="15" hidden="1" x14ac:dyDescent="0.25">
      <c r="A87" s="251"/>
      <c r="B87" s="250">
        <v>0</v>
      </c>
      <c r="C87" s="250">
        <v>0</v>
      </c>
      <c r="D87" s="265">
        <f>SUM(B87:C87)</f>
        <v>0</v>
      </c>
      <c r="E87" s="266">
        <v>0</v>
      </c>
    </row>
    <row r="88" spans="1:9" ht="17.399999999999999" hidden="1" customHeight="1" x14ac:dyDescent="0.25">
      <c r="A88" s="252"/>
      <c r="B88" s="262">
        <v>0</v>
      </c>
      <c r="C88" s="262">
        <v>0</v>
      </c>
      <c r="D88" s="263">
        <f>SUM(B88:C88)</f>
        <v>0</v>
      </c>
      <c r="E88" s="264">
        <v>0</v>
      </c>
      <c r="F88" s="123" t="s">
        <v>34</v>
      </c>
      <c r="G88" s="123" t="s">
        <v>35</v>
      </c>
      <c r="H88" s="123" t="s">
        <v>10</v>
      </c>
      <c r="I88" s="124" t="s">
        <v>38</v>
      </c>
    </row>
    <row r="89" spans="1:9" ht="20.25" hidden="1" customHeight="1" thickBot="1" x14ac:dyDescent="0.35">
      <c r="A89" s="239" t="s">
        <v>48</v>
      </c>
      <c r="B89" s="240">
        <f>SUM(B87:B88)</f>
        <v>0</v>
      </c>
      <c r="C89" s="240">
        <f>SUM(C87:C88)</f>
        <v>0</v>
      </c>
      <c r="D89" s="242">
        <f>SUM(D87:D88)</f>
        <v>0</v>
      </c>
      <c r="E89" s="243">
        <f>SUM(E87:E88)</f>
        <v>0</v>
      </c>
      <c r="F89" s="15" t="str">
        <f>IF(B89=(Analysis!J$31),"BALANCED","UNBALANCED")</f>
        <v>BALANCED</v>
      </c>
      <c r="G89" s="15" t="str">
        <f>IF(C89=Analysis!J$42,"BALANCED","UNBALANCED")</f>
        <v>BALANCED</v>
      </c>
      <c r="H89" s="15" t="str">
        <f>IF(D89=Analysis!J$44,"BALANCED","UNBALANCED")</f>
        <v>BALANCED</v>
      </c>
      <c r="I89" s="15" t="str">
        <f>IF(E89=Analysis!J$46,"BALANCED","UNBALANCED")</f>
        <v>BALANCED</v>
      </c>
    </row>
    <row r="90" spans="1:9" ht="16.2" thickBot="1" x14ac:dyDescent="0.35">
      <c r="A90" s="253" t="s">
        <v>43</v>
      </c>
      <c r="B90" s="254">
        <f>B85+B77+B69+B55+B47+B32+B89</f>
        <v>45</v>
      </c>
      <c r="C90" s="254">
        <f>C85+C77+C69+C55+C47+C32+C89</f>
        <v>0</v>
      </c>
      <c r="D90" s="255">
        <f>D85+D77+D69+D55+D47+D32+D89</f>
        <v>45</v>
      </c>
      <c r="E90" s="256">
        <f>+E89+E85+E77+E69+E55+E47+E32</f>
        <v>0</v>
      </c>
      <c r="F90" s="15" t="str">
        <f>IF(B90=SUM(Analysis!D31:J31),"BALANCED","UNBALANCED")</f>
        <v>BALANCED</v>
      </c>
      <c r="G90" s="15" t="str">
        <f>IF(C90=SUM(Analysis!D42:J42),"BALANCED","UNBALANCED")</f>
        <v>BALANCED</v>
      </c>
      <c r="H90" s="15" t="str">
        <f>IF(D90=SUM(Analysis!D44:J44),"BALANCED","UNBALANCED")</f>
        <v>BALANCED</v>
      </c>
      <c r="I90" s="15" t="str">
        <f>IF(E90=SUM(Analysis!D46:J46),"BALANCED","UNBALANCED")</f>
        <v>BALANCED</v>
      </c>
    </row>
    <row r="91" spans="1:9" ht="16.2" hidden="1" thickTop="1" x14ac:dyDescent="0.3">
      <c r="A91" s="3" t="s">
        <v>67</v>
      </c>
      <c r="B91" s="2"/>
      <c r="C91" s="2"/>
      <c r="E91" s="126"/>
    </row>
    <row r="92" spans="1:9" ht="16.2" thickTop="1" x14ac:dyDescent="0.3">
      <c r="B92" s="2"/>
      <c r="C92" s="2"/>
      <c r="E92" s="126"/>
    </row>
    <row r="93" spans="1:9" x14ac:dyDescent="0.3">
      <c r="B93" s="2"/>
      <c r="C93" s="2"/>
      <c r="E93" s="126"/>
    </row>
    <row r="94" spans="1:9" x14ac:dyDescent="0.3">
      <c r="B94" s="2"/>
      <c r="C94" s="2"/>
      <c r="E94" s="126"/>
    </row>
    <row r="95" spans="1:9" x14ac:dyDescent="0.3">
      <c r="B95" s="2"/>
      <c r="C95" s="2"/>
      <c r="E95" s="126"/>
    </row>
    <row r="96" spans="1:9" x14ac:dyDescent="0.3">
      <c r="B96" s="2"/>
      <c r="C96" s="2"/>
      <c r="E96" s="126"/>
    </row>
    <row r="97" spans="2:5" x14ac:dyDescent="0.3">
      <c r="B97" s="2"/>
      <c r="C97" s="2"/>
      <c r="E97" s="126"/>
    </row>
    <row r="98" spans="2:5" x14ac:dyDescent="0.3">
      <c r="B98" s="2"/>
      <c r="C98" s="2"/>
      <c r="E98" s="126"/>
    </row>
    <row r="99" spans="2:5" x14ac:dyDescent="0.3">
      <c r="E99" s="126"/>
    </row>
    <row r="100" spans="2:5" x14ac:dyDescent="0.3">
      <c r="E100" s="126"/>
    </row>
    <row r="101" spans="2:5" x14ac:dyDescent="0.3">
      <c r="E101" s="126"/>
    </row>
    <row r="102" spans="2:5" x14ac:dyDescent="0.3">
      <c r="E102" s="126"/>
    </row>
    <row r="103" spans="2:5" x14ac:dyDescent="0.3">
      <c r="E103" s="126"/>
    </row>
    <row r="104" spans="2:5" x14ac:dyDescent="0.3">
      <c r="E104" s="126"/>
    </row>
    <row r="105" spans="2:5" x14ac:dyDescent="0.3">
      <c r="E105" s="126"/>
    </row>
    <row r="106" spans="2:5" x14ac:dyDescent="0.3">
      <c r="E106" s="126"/>
    </row>
    <row r="107" spans="2:5" x14ac:dyDescent="0.3">
      <c r="E107" s="126"/>
    </row>
    <row r="108" spans="2:5" x14ac:dyDescent="0.3">
      <c r="E108" s="126"/>
    </row>
    <row r="109" spans="2:5" x14ac:dyDescent="0.3">
      <c r="E109" s="126"/>
    </row>
    <row r="110" spans="2:5" x14ac:dyDescent="0.3">
      <c r="E110" s="126"/>
    </row>
    <row r="111" spans="2:5" x14ac:dyDescent="0.3">
      <c r="E111" s="126"/>
    </row>
    <row r="112" spans="2:5" x14ac:dyDescent="0.3">
      <c r="E112" s="126"/>
    </row>
    <row r="113" spans="5:5" x14ac:dyDescent="0.3">
      <c r="E113" s="126"/>
    </row>
    <row r="114" spans="5:5" x14ac:dyDescent="0.3">
      <c r="E114" s="126"/>
    </row>
    <row r="115" spans="5:5" x14ac:dyDescent="0.3">
      <c r="E115" s="126"/>
    </row>
    <row r="116" spans="5:5" x14ac:dyDescent="0.3">
      <c r="E116" s="126"/>
    </row>
    <row r="117" spans="5:5" x14ac:dyDescent="0.3">
      <c r="E117" s="126"/>
    </row>
    <row r="118" spans="5:5" x14ac:dyDescent="0.3">
      <c r="E118" s="126"/>
    </row>
    <row r="119" spans="5:5" x14ac:dyDescent="0.3">
      <c r="E119" s="126"/>
    </row>
    <row r="120" spans="5:5" x14ac:dyDescent="0.3">
      <c r="E120" s="126"/>
    </row>
    <row r="121" spans="5:5" x14ac:dyDescent="0.3">
      <c r="E121" s="126"/>
    </row>
    <row r="122" spans="5:5" x14ac:dyDescent="0.3">
      <c r="E122" s="126"/>
    </row>
    <row r="123" spans="5:5" x14ac:dyDescent="0.3">
      <c r="E123" s="126"/>
    </row>
    <row r="124" spans="5:5" x14ac:dyDescent="0.3">
      <c r="E124" s="126"/>
    </row>
    <row r="125" spans="5:5" x14ac:dyDescent="0.3">
      <c r="E125" s="126"/>
    </row>
    <row r="126" spans="5:5" x14ac:dyDescent="0.3">
      <c r="E126" s="126"/>
    </row>
    <row r="127" spans="5:5" x14ac:dyDescent="0.3">
      <c r="E127" s="126"/>
    </row>
    <row r="128" spans="5:5" x14ac:dyDescent="0.3">
      <c r="E128" s="126"/>
    </row>
    <row r="129" spans="5:5" x14ac:dyDescent="0.3">
      <c r="E129" s="126"/>
    </row>
    <row r="130" spans="5:5" x14ac:dyDescent="0.3">
      <c r="E130" s="126"/>
    </row>
    <row r="131" spans="5:5" x14ac:dyDescent="0.3">
      <c r="E131" s="126"/>
    </row>
    <row r="132" spans="5:5" x14ac:dyDescent="0.3">
      <c r="E132" s="126"/>
    </row>
    <row r="133" spans="5:5" x14ac:dyDescent="0.3">
      <c r="E133" s="126"/>
    </row>
    <row r="134" spans="5:5" x14ac:dyDescent="0.3">
      <c r="E134" s="126"/>
    </row>
    <row r="135" spans="5:5" x14ac:dyDescent="0.3">
      <c r="E135" s="126"/>
    </row>
    <row r="136" spans="5:5" x14ac:dyDescent="0.3">
      <c r="E136" s="126"/>
    </row>
    <row r="137" spans="5:5" x14ac:dyDescent="0.3">
      <c r="E137" s="126"/>
    </row>
    <row r="138" spans="5:5" x14ac:dyDescent="0.3">
      <c r="E138" s="126"/>
    </row>
    <row r="139" spans="5:5" x14ac:dyDescent="0.3">
      <c r="E139" s="126"/>
    </row>
    <row r="140" spans="5:5" x14ac:dyDescent="0.3">
      <c r="E140" s="126"/>
    </row>
    <row r="141" spans="5:5" x14ac:dyDescent="0.3">
      <c r="E141" s="126"/>
    </row>
    <row r="142" spans="5:5" x14ac:dyDescent="0.3">
      <c r="E142" s="126"/>
    </row>
    <row r="143" spans="5:5" x14ac:dyDescent="0.3">
      <c r="E143" s="126"/>
    </row>
    <row r="144" spans="5:5" x14ac:dyDescent="0.3">
      <c r="E144" s="126"/>
    </row>
    <row r="145" spans="5:5" x14ac:dyDescent="0.3">
      <c r="E145" s="126"/>
    </row>
    <row r="146" spans="5:5" x14ac:dyDescent="0.3">
      <c r="E146" s="126"/>
    </row>
    <row r="147" spans="5:5" x14ac:dyDescent="0.3">
      <c r="E147" s="126"/>
    </row>
    <row r="148" spans="5:5" x14ac:dyDescent="0.3">
      <c r="E148" s="126"/>
    </row>
    <row r="149" spans="5:5" x14ac:dyDescent="0.3">
      <c r="E149" s="126"/>
    </row>
  </sheetData>
  <mergeCells count="5">
    <mergeCell ref="B6:D6"/>
    <mergeCell ref="B18:E18"/>
    <mergeCell ref="B33:E33"/>
    <mergeCell ref="B56:E56"/>
    <mergeCell ref="B78:E78"/>
  </mergeCells>
  <phoneticPr fontId="0" type="noConversion"/>
  <printOptions horizontalCentered="1"/>
  <pageMargins left="7.8740157480315001E-2" right="0.15748031496063" top="0.196850393700787" bottom="0.27559055118110198" header="0.196850393700787" footer="0.27559055118110198"/>
  <pageSetup scale="9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Operating Resource Requirement</vt:lpstr>
      <vt:lpstr>Analysis</vt:lpstr>
      <vt:lpstr>Explanatory Notes</vt:lpstr>
      <vt:lpstr>Analysis!Expenditures_by_program</vt:lpstr>
      <vt:lpstr>Expenditures_by_Program</vt:lpstr>
      <vt:lpstr>Analysis!Expenditures_by_type</vt:lpstr>
      <vt:lpstr>Expenditures_by_Type</vt:lpstr>
      <vt:lpstr>'Operating Resource Requirement'!Full_Time_Equivalents</vt:lpstr>
      <vt:lpstr>Analysis!Percent_of_2017_FTE_s</vt:lpstr>
      <vt:lpstr>Analysis!Print_Area</vt:lpstr>
      <vt:lpstr>'Explanatory Notes'!Print_Area</vt:lpstr>
      <vt:lpstr>'Operating Resource Requirement'!Print_Area</vt:lpstr>
      <vt:lpstr>Analysis!Print_Titles</vt:lpstr>
      <vt:lpstr>'Explanatory Notes'!Print_Titles</vt:lpstr>
      <vt:lpstr>'Operating Resource Requirement'!Print_Titles</vt:lpstr>
      <vt:lpstr>Analysis!Revenues_by_type</vt:lpstr>
      <vt:lpstr>Revenues_By_Type</vt:lpstr>
      <vt:lpstr>Analysis!title</vt:lpstr>
      <vt:lpstr>Title</vt:lpstr>
      <vt:lpstr>TitleRegion1.A7.D17.1</vt:lpstr>
      <vt:lpstr>'Explanatory Notes'!TitleRegion2.A19.D32.1</vt:lpstr>
      <vt:lpstr>TitleRegion3.A34.E90.1</vt:lpstr>
    </vt:vector>
  </TitlesOfParts>
  <Company>City of Ottawa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Planning, Infrastructure and Economic Development  Department, Development Review Process Rural</dc:title>
  <dc:creator>Planning and Budgeting</dc:creator>
  <cp:lastModifiedBy>zhangxi</cp:lastModifiedBy>
  <cp:lastPrinted>2018-02-26T13:34:33Z</cp:lastPrinted>
  <dcterms:created xsi:type="dcterms:W3CDTF">2008-09-18T14:54:31Z</dcterms:created>
  <dcterms:modified xsi:type="dcterms:W3CDTF">2018-03-12T15:50:40Z</dcterms:modified>
</cp:coreProperties>
</file>